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8" i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<sst xmlns="http://schemas.openxmlformats.org/spreadsheetml/2006/main" count="217" uniqueCount="195">
  <si>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</si>
  <si>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</si>
  <si>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</si>
  <si>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</si>
  <si>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</si>
  <si>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</si>
  <si>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</si>
  <si>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</si>
  <si>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</si>
  <si>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</si>
  <si>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</si>
  <si>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</si>
  <si>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</si>
  <si>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</si>
  <si>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</si>
  <si>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</si>
  <si>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</si>
  <si>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</si>
  <si>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</si>
  <si>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</si>
  <si>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</si>
  <si>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</si>
  <si>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</si>
  <si>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</si>
  <si>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</si>
  <si>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</si>
  <si>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</si>
  <si>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</si>
  <si>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</si>
  <si>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</si>
  <si>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</si>
  <si>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</si>
  <si>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</si>
  <si>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</si>
  <si>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</si>
  <si>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</si>
  <si>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</si>
  <si>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</si>
  <si>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</si>
  <si>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</si>
  <si>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</si>
  <si>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</si>
  <si>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</si>
  <si>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</si>
  <si>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</si>
  <si>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</si>
  <si>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</si>
  <si>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</si>
  <si>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</si>
  <si>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</si>
  <si>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</si>
  <si>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</si>
  <si>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</si>
  <si>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</si>
  <si>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</si>
  <si>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</si>
  <si>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</si>
  <si>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</si>
  <si>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</si>
  <si>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</si>
  <si>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</si>
  <si>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</si>
  <si>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</si>
  <si>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</si>
  <si>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</si>
  <si>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</si>
  <si>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</si>
  <si>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</si>
  <si>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</si>
  <si>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</si>
  <si>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</si>
  <si>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</si>
  <si>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</si>
  <si>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</si>
  <si>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</si>
  <si>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</si>
  <si>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</si>
  <si>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</si>
  <si>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</si>
  <si>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</si>
  <si>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</si>
  <si>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</si>
  <si>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</si>
  <si>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</si>
  <si>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</si>
  <si>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</si>
  <si>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</si>
  <si>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</si>
  <si>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</si>
  <si>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</si>
  <si>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</si>
  <si>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</si>
  <si>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</si>
  <si>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</si>
  <si>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</si>
  <si>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</si>
  <si>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</si>
  <si>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</si>
  <si>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</si>
  <si>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</si>
  <si>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</si>
  <si>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</si>
  <si>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</si>
  <si>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</si>
  <si>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</si>
  <si>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</si>
  <si>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</si>
  <si>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</si>
  <si>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</si>
  <si>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</si>
  <si>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</si>
  <si>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</si>
  <si>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</si>
  <si>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</si>
  <si>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</si>
  <si>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</si>
  <si>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</si>
  <si>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</si>
  <si>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</si>
  <si>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</si>
  <si>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</si>
  <si>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</si>
  <si>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</si>
  <si>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</si>
  <si>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</si>
  <si>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</si>
  <si>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</si>
  <si>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</si>
  <si>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</si>
  <si>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</si>
  <si>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</si>
  <si>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</si>
  <si>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</si>
  <si>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</si>
  <si>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</si>
  <si>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</si>
  <si>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</si>
  <si>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</si>
  <si>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</si>
  <si>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</si>
  <si>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</si>
  <si>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</si>
  <si>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</si>
  <si>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</si>
  <si>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</si>
  <si>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</si>
  <si>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</si>
  <si>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</si>
  <si>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</si>
  <si>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</si>
  <si>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</si>
  <si>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</si>
  <si>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</si>
  <si>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</si>
  <si>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</si>
  <si>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</si>
  <si>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</si>
  <si>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</si>
  <si>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</si>
  <si>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</si>
  <si>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</si>
  <si>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</si>
  <si>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</si>
  <si>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</si>
  <si>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</si>
  <si>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</si>
  <si>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</si>
  <si>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</si>
  <si>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</si>
  <si>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</si>
  <si>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</si>
  <si>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</si>
  <si>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</si>
  <si>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</si>
  <si>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</si>
  <si>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</si>
  <si>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</si>
  <si>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</si>
  <si>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</si>
  <si>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</si>
  <si>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</si>
  <si>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1) 고습 날씨 예보로 방풍막 연결</t>
    <phoneticPr fontId="3" type="noConversion"/>
  </si>
  <si>
    <t>SW</t>
    <phoneticPr fontId="3" type="noConversion"/>
  </si>
  <si>
    <t>ALL</t>
    <phoneticPr fontId="3" type="noConversion"/>
  </si>
  <si>
    <t>SW</t>
    <phoneticPr fontId="3" type="noConversion"/>
  </si>
  <si>
    <t xml:space="preserve">  망원경 멈춘시점의 TCC message =&gt; "RA : EIB7 Signal Amplitude Err, Pos_callback: called with done set , EIB742 pos_exit. "</t>
    <phoneticPr fontId="3" type="noConversion"/>
  </si>
  <si>
    <t xml:space="preserve">                                                     " 4 tell PCTCS we are going offline , SHUTDOWN : Waiting for motor"</t>
    <phoneticPr fontId="3" type="noConversion"/>
  </si>
  <si>
    <t>4) 돔제습기 풀가동중</t>
    <phoneticPr fontId="3" type="noConversion"/>
  </si>
  <si>
    <t>3) 초저녁 돔플랫 촬영을 위해 (EL, Az) = (46, 81) tme로 명령수행시, 이동 중, 수차례  동일 위치(EL, Az) = (61.6, 89.1) 에서 망원경 멈춤</t>
    <phoneticPr fontId="3" type="noConversion"/>
  </si>
  <si>
    <r>
      <t xml:space="preserve">  최종, 모두(RA/DEC스위치, EIB, </t>
    </r>
    <r>
      <rPr>
        <u/>
        <sz val="8"/>
        <rFont val="맑은 고딕"/>
        <family val="2"/>
      </rPr>
      <t>TCC PC까지</t>
    </r>
    <r>
      <rPr>
        <sz val="8"/>
        <rFont val="맑은 고딕"/>
        <family val="2"/>
      </rPr>
      <t xml:space="preserve">) 완전히 끄고 재 부팅및 세팅후 tme 실행, 망원경 위치시키고 돔플랫 촬영. </t>
    </r>
    <phoneticPr fontId="3" type="noConversion"/>
  </si>
  <si>
    <t>S</t>
    <phoneticPr fontId="3" type="noConversion"/>
  </si>
  <si>
    <t xml:space="preserve">  디스크상 물방울은 화장지로, 의심된 마그네틱선 부분에는 Clean room wiper로 닦아냄.  캡스톤 축과 맞닿는 DISK표면은 화장지로 살짝 닦아줌.</t>
    <phoneticPr fontId="3" type="noConversion"/>
  </si>
  <si>
    <t>2) 돔에어콘, 찬바람 안 나옴. =&gt; 꺼둠</t>
    <phoneticPr fontId="3" type="noConversion"/>
  </si>
  <si>
    <t xml:space="preserve">  돔플랫 촬영 후 STOW로 이동시 이상 무 &amp; [02:20~04:00] 동쪽EL 40에서 시작한 RA Tracking 테스트에서 이상 없음</t>
    <phoneticPr fontId="3" type="noConversion"/>
  </si>
  <si>
    <t xml:space="preserve"> 초반 고습으로 관측 대기중 돔플랫 촬영 [03:56] 끝무렵, 습도는 급격히 낮아졌으나 돔외부가 아직도 젖어 있어 돔개방을 하지 못하고 마무리함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</si>
</sst>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theme="1"/>
      <name val="맑은 고딕"/>
      <family val="2"/>
    </font>
    <font>
      <u/>
      <sz val="8"/>
      <name val="맑은 고딕"/>
      <family val="2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8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0" fontId="52" fillId="0" borderId="2" xfId="0" applyFont="1" applyBorder="1" applyProtection="1">
      <alignment vertical="center"/>
    </xf>
    <xf numFmtId="0" fontId="52" fillId="4" borderId="1" xfId="0" applyFont="1" applyFill="1" applyBorder="1" applyAlignment="1" applyProtection="1">
      <alignment horizontal="center" vertical="center"/>
    </xf>
    <xf numFmtId="0" fontId="50" fillId="0" borderId="0" xfId="0" applyFont="1" applyProtection="1">
      <alignment vertical="center"/>
    </xf>
    <xf numFmtId="0" fontId="52" fillId="0" borderId="1" xfId="0" applyFont="1" applyBorder="1" applyAlignment="1" applyProtection="1">
      <alignment horizontal="center" vertical="center"/>
    </xf>
    <xf numFmtId="0" fontId="8" fillId="0" borderId="0" xfId="0" applyFont="1" applyProtection="1">
      <alignment vertical="center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26" zoomScale="140" zoomScaleNormal="140" workbookViewId="0">
      <selection activeCell="K40" sqref="K40:L40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36" t="s">
        <v>0</v>
      </c>
      <c r="C2" s="13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37">
        <v>45389</v>
      </c>
      <c r="D3" s="138"/>
      <c r="E3" s="1"/>
      <c r="F3" s="1"/>
      <c r="G3" s="1"/>
      <c r="H3" s="1"/>
      <c r="I3" s="1"/>
      <c r="J3" s="1"/>
      <c r="K3" s="39" t="s">
        <v>2</v>
      </c>
      <c r="L3" s="139">
        <f>(P31-(P32+P33))/P31*100</f>
        <v>0</v>
      </c>
      <c r="M3" s="139"/>
      <c r="N3" s="39" t="s">
        <v>3</v>
      </c>
      <c r="O3" s="139">
        <f>(P31-P33)/P31*100</f>
        <v>100</v>
      </c>
      <c r="P3" s="139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6" t="s">
        <v>6</v>
      </c>
      <c r="C7" s="13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0.72638888888888886</v>
      </c>
      <c r="D9" s="83"/>
      <c r="E9" s="83">
        <v>8</v>
      </c>
      <c r="F9" s="83">
        <v>90</v>
      </c>
      <c r="G9" s="84" t="s">
        <v>184</v>
      </c>
      <c r="H9" s="85">
        <v>10</v>
      </c>
      <c r="I9" s="114">
        <v>1.2</v>
      </c>
      <c r="J9" s="86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124" customFormat="1" ht="14.25" customHeight="1" x14ac:dyDescent="0.25">
      <c r="B10" s="125" t="s">
        <v>22</v>
      </c>
      <c r="C10" s="119">
        <v>0.93055555555555547</v>
      </c>
      <c r="D10" s="120"/>
      <c r="E10" s="120">
        <v>8.6</v>
      </c>
      <c r="F10" s="120">
        <v>90</v>
      </c>
      <c r="G10" s="121" t="s">
        <v>182</v>
      </c>
      <c r="H10" s="120">
        <v>5</v>
      </c>
      <c r="I10" s="122"/>
      <c r="J10" s="123">
        <f>IF(L10, 1, 0) + IF(M10, 2, 0) + IF(N10, 4, 0) + IF(O10, 8, 0) + IF(P10, 16, 0)</f>
        <v>4</v>
      </c>
      <c r="K10" s="8"/>
      <c r="L10" s="8"/>
      <c r="M10" s="8"/>
      <c r="N10" s="8" t="b">
        <v>1</v>
      </c>
      <c r="O10" s="8"/>
      <c r="P10" s="8"/>
    </row>
    <row r="11" spans="2:16" ht="14.25" customHeight="1" thickBot="1" x14ac:dyDescent="0.3">
      <c r="B11" s="9" t="s">
        <v>23</v>
      </c>
      <c r="C11" s="195">
        <v>0.15277777777777776</v>
      </c>
      <c r="D11" s="196"/>
      <c r="E11" s="196">
        <v>8</v>
      </c>
      <c r="F11" s="196">
        <v>58</v>
      </c>
      <c r="G11" s="118" t="s">
        <v>190</v>
      </c>
      <c r="H11" s="196">
        <v>1.9</v>
      </c>
      <c r="I11" s="197"/>
      <c r="J11" s="86">
        <f>IF(L11, 1, 0) + IF(M11, 2, 0) + IF(N11, 4, 0) + IF(O11, 8, 0) + IF(P11, 16, 0)</f>
        <v>1</v>
      </c>
      <c r="K11" s="8" t="b">
        <v>0</v>
      </c>
      <c r="L11" s="8" t="b">
        <v>1</v>
      </c>
      <c r="M11" s="8" t="b">
        <v>0</v>
      </c>
      <c r="N11" s="8" t="b">
        <v>0</v>
      </c>
      <c r="O11" s="8" t="b">
        <v>0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23.426388888888891</v>
      </c>
      <c r="D12" s="12" t="e">
        <f>AVERAGE(D9:D11)</f>
        <v>#DIV/0!</v>
      </c>
      <c r="E12" s="12">
        <f>AVERAGE(E9:E11)</f>
        <v>8.2000000000000011</v>
      </c>
      <c r="F12" s="13">
        <f>AVERAGE(F9:F11)</f>
        <v>79.333333333333329</v>
      </c>
      <c r="G12" s="14"/>
      <c r="H12" s="15">
        <f>AVERAGE(H9:H11)</f>
        <v>5.6333333333333329</v>
      </c>
      <c r="I12" s="16"/>
      <c r="J12" s="17">
        <f>AVERAGE(J9:J11)</f>
        <v>3</v>
      </c>
      <c r="K12" s="126"/>
      <c r="L12" s="126"/>
      <c r="M12" s="126"/>
      <c r="N12" s="126"/>
      <c r="O12" s="126"/>
      <c r="P12" s="126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6" t="s">
        <v>25</v>
      </c>
      <c r="C14" s="13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178</v>
      </c>
      <c r="D16" s="93" t="s">
        <v>179</v>
      </c>
      <c r="E16" s="104" t="s">
        <v>183</v>
      </c>
      <c r="F16" s="104" t="s">
        <v>179</v>
      </c>
      <c r="G16" s="104"/>
      <c r="H16" s="104"/>
      <c r="I16" s="104"/>
      <c r="J16" s="93"/>
      <c r="K16" s="93"/>
      <c r="L16" s="93"/>
      <c r="M16" s="93"/>
      <c r="N16" s="93"/>
      <c r="O16" s="93"/>
      <c r="P16" s="93" t="s">
        <v>41</v>
      </c>
    </row>
    <row r="17" spans="2:16" ht="14.1" customHeight="1" x14ac:dyDescent="0.25">
      <c r="B17" s="25" t="s">
        <v>42</v>
      </c>
      <c r="C17" s="105">
        <v>0.6777777777777777</v>
      </c>
      <c r="D17" s="105">
        <v>0.68055555555555547</v>
      </c>
      <c r="E17" s="105">
        <v>0.79791666666666661</v>
      </c>
      <c r="F17" s="105">
        <v>0.15972222222222224</v>
      </c>
      <c r="G17" s="115"/>
      <c r="H17" s="115"/>
      <c r="I17" s="115"/>
      <c r="J17" s="115"/>
      <c r="K17" s="115"/>
      <c r="L17" s="115"/>
      <c r="M17" s="115"/>
      <c r="N17" s="115"/>
      <c r="O17" s="115"/>
      <c r="P17" s="105">
        <v>0.16388888888888889</v>
      </c>
    </row>
    <row r="18" spans="2:16" ht="14.1" customHeight="1" x14ac:dyDescent="0.25">
      <c r="B18" s="25" t="s">
        <v>43</v>
      </c>
      <c r="C18" s="104">
        <v>8906</v>
      </c>
      <c r="D18" s="104">
        <f>C18+1</f>
        <v>8907</v>
      </c>
      <c r="E18" s="104">
        <f>D19+1</f>
        <v>8912</v>
      </c>
      <c r="F18" s="104">
        <f>E19+1</f>
        <v>8976</v>
      </c>
      <c r="G18" s="104"/>
      <c r="H18" s="104"/>
      <c r="I18" s="104"/>
      <c r="J18" s="104"/>
      <c r="K18" s="104"/>
      <c r="L18" s="104"/>
      <c r="M18" s="104"/>
      <c r="N18" s="104"/>
      <c r="O18" s="104"/>
      <c r="P18" s="104">
        <f>MAX(C18:O19)+1</f>
        <v>8981</v>
      </c>
    </row>
    <row r="19" spans="2:16" ht="14.1" customHeight="1" thickBot="1" x14ac:dyDescent="0.3">
      <c r="B19" s="9" t="s">
        <v>44</v>
      </c>
      <c r="C19" s="113"/>
      <c r="D19" s="104">
        <f>D18+4</f>
        <v>8911</v>
      </c>
      <c r="E19" s="106">
        <f>E18+63</f>
        <v>8975</v>
      </c>
      <c r="F19" s="106">
        <v>8980</v>
      </c>
      <c r="G19" s="106"/>
      <c r="H19" s="106"/>
      <c r="I19" s="106"/>
      <c r="J19" s="106"/>
      <c r="K19" s="106"/>
      <c r="L19" s="106"/>
      <c r="M19" s="106"/>
      <c r="N19" s="104"/>
      <c r="O19" s="104"/>
      <c r="P19" s="113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64</v>
      </c>
      <c r="F20" s="23">
        <f t="shared" si="0"/>
        <v>5</v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45" t="s">
        <v>46</v>
      </c>
      <c r="C22" s="25" t="s">
        <v>21</v>
      </c>
      <c r="D22" s="25" t="s">
        <v>23</v>
      </c>
      <c r="E22" s="25" t="s">
        <v>47</v>
      </c>
      <c r="F22" s="146" t="s">
        <v>48</v>
      </c>
      <c r="G22" s="146"/>
      <c r="H22" s="146"/>
      <c r="I22" s="146"/>
      <c r="J22" s="25" t="s">
        <v>21</v>
      </c>
      <c r="K22" s="25" t="s">
        <v>23</v>
      </c>
      <c r="L22" s="25" t="s">
        <v>47</v>
      </c>
      <c r="M22" s="146" t="s">
        <v>48</v>
      </c>
      <c r="N22" s="146"/>
      <c r="O22" s="146"/>
      <c r="P22" s="146"/>
    </row>
    <row r="23" spans="2:16" ht="13.5" customHeight="1" x14ac:dyDescent="0.25">
      <c r="B23" s="145"/>
      <c r="C23" s="84"/>
      <c r="D23" s="84"/>
      <c r="E23" s="84" t="s">
        <v>49</v>
      </c>
      <c r="F23" s="144" t="s">
        <v>173</v>
      </c>
      <c r="G23" s="144"/>
      <c r="H23" s="144"/>
      <c r="I23" s="144"/>
      <c r="J23" s="114"/>
      <c r="K23" s="114"/>
      <c r="L23" s="114" t="s">
        <v>50</v>
      </c>
      <c r="M23" s="144" t="s">
        <v>173</v>
      </c>
      <c r="N23" s="144"/>
      <c r="O23" s="144"/>
      <c r="P23" s="144"/>
    </row>
    <row r="24" spans="2:16" ht="13.5" customHeight="1" x14ac:dyDescent="0.25">
      <c r="B24" s="145"/>
      <c r="C24" s="84"/>
      <c r="D24" s="84"/>
      <c r="E24" s="84" t="s">
        <v>51</v>
      </c>
      <c r="F24" s="144" t="s">
        <v>173</v>
      </c>
      <c r="G24" s="144"/>
      <c r="H24" s="144"/>
      <c r="I24" s="144"/>
      <c r="J24" s="114"/>
      <c r="K24" s="114"/>
      <c r="L24" s="114" t="s">
        <v>52</v>
      </c>
      <c r="M24" s="144" t="s">
        <v>173</v>
      </c>
      <c r="N24" s="144"/>
      <c r="O24" s="144"/>
      <c r="P24" s="144"/>
    </row>
    <row r="25" spans="2:16" ht="13.5" customHeight="1" x14ac:dyDescent="0.25">
      <c r="B25" s="145"/>
      <c r="C25" s="84"/>
      <c r="D25" s="84"/>
      <c r="E25" s="84" t="s">
        <v>52</v>
      </c>
      <c r="F25" s="144" t="s">
        <v>173</v>
      </c>
      <c r="G25" s="144"/>
      <c r="H25" s="144"/>
      <c r="I25" s="144"/>
      <c r="J25" s="114"/>
      <c r="K25" s="114"/>
      <c r="L25" s="114" t="s">
        <v>51</v>
      </c>
      <c r="M25" s="144" t="s">
        <v>173</v>
      </c>
      <c r="N25" s="144"/>
      <c r="O25" s="144"/>
      <c r="P25" s="144"/>
    </row>
    <row r="26" spans="2:16" ht="13.5" customHeight="1" x14ac:dyDescent="0.25">
      <c r="B26" s="145"/>
      <c r="C26" s="84"/>
      <c r="D26" s="84"/>
      <c r="E26" s="84" t="s">
        <v>50</v>
      </c>
      <c r="F26" s="144" t="s">
        <v>173</v>
      </c>
      <c r="G26" s="144"/>
      <c r="H26" s="144"/>
      <c r="I26" s="144"/>
      <c r="J26" s="114"/>
      <c r="K26" s="114"/>
      <c r="L26" s="114" t="s">
        <v>49</v>
      </c>
      <c r="M26" s="144" t="s">
        <v>173</v>
      </c>
      <c r="N26" s="144"/>
      <c r="O26" s="144"/>
      <c r="P26" s="14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6" t="s">
        <v>53</v>
      </c>
      <c r="C28" s="136"/>
      <c r="D28" s="13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4">
        <v>0.22222222222222221</v>
      </c>
      <c r="D30" s="95"/>
      <c r="E30" s="95"/>
      <c r="F30" s="95"/>
      <c r="G30" s="95">
        <v>0.18680555555555556</v>
      </c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0.40902777777777777</v>
      </c>
    </row>
    <row r="31" spans="2:16" ht="14.1" customHeight="1" x14ac:dyDescent="0.25">
      <c r="B31" s="26" t="s">
        <v>172</v>
      </c>
      <c r="C31" s="198">
        <v>0.22222222222222221</v>
      </c>
      <c r="D31" s="116"/>
      <c r="E31" s="116"/>
      <c r="F31" s="117"/>
      <c r="G31" s="82">
        <v>0.18680555555555556</v>
      </c>
      <c r="H31" s="116"/>
      <c r="I31" s="116"/>
      <c r="J31" s="116"/>
      <c r="K31" s="116"/>
      <c r="L31" s="116"/>
      <c r="M31" s="82"/>
      <c r="N31" s="82"/>
      <c r="O31" s="97"/>
      <c r="P31" s="31">
        <f>SUM(C31:N31)</f>
        <v>0.40902777777777777</v>
      </c>
    </row>
    <row r="32" spans="2:16" ht="14.1" customHeight="1" x14ac:dyDescent="0.25">
      <c r="B32" s="26" t="s">
        <v>68</v>
      </c>
      <c r="C32" s="98">
        <v>0.22222222222222221</v>
      </c>
      <c r="D32" s="99"/>
      <c r="E32" s="99"/>
      <c r="F32" s="99"/>
      <c r="G32" s="99">
        <v>0.18680555555555556</v>
      </c>
      <c r="H32" s="99"/>
      <c r="I32" s="99"/>
      <c r="J32" s="99"/>
      <c r="K32" s="99"/>
      <c r="L32" s="99"/>
      <c r="M32" s="99"/>
      <c r="N32" s="99"/>
      <c r="O32" s="100"/>
      <c r="P32" s="31">
        <f>SUM(C32:N32)</f>
        <v>0.40902777777777777</v>
      </c>
    </row>
    <row r="33" spans="2:16" ht="14.1" customHeight="1" thickBot="1" x14ac:dyDescent="0.3">
      <c r="B33" s="26" t="s">
        <v>69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0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55" t="s">
        <v>70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2:16" ht="18" customHeight="1" x14ac:dyDescent="0.25">
      <c r="B37" s="156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25">
      <c r="B38" s="156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25">
      <c r="B39" s="15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</row>
    <row r="40" spans="2:16" ht="18" customHeight="1" x14ac:dyDescent="0.25">
      <c r="B40" s="15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25">
      <c r="B41" s="157"/>
      <c r="C41" s="154"/>
      <c r="D41" s="154"/>
      <c r="E41" s="154"/>
      <c r="F41" s="154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8" t="s">
        <v>71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" customHeight="1" x14ac:dyDescent="0.25">
      <c r="B44" s="199" t="s">
        <v>194</v>
      </c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1"/>
    </row>
    <row r="45" spans="2:16" ht="14.1" customHeight="1" x14ac:dyDescent="0.2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" customHeight="1" x14ac:dyDescent="0.25">
      <c r="B46" s="151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" customHeight="1" x14ac:dyDescent="0.2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51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" customHeight="1" x14ac:dyDescent="0.2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" customHeight="1" x14ac:dyDescent="0.2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" customHeight="1" x14ac:dyDescent="0.2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" customHeight="1" thickBot="1" x14ac:dyDescent="0.3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169</v>
      </c>
      <c r="C53" s="175"/>
      <c r="D53" s="88"/>
      <c r="E53" s="88"/>
      <c r="F53" s="88"/>
      <c r="G53" s="178"/>
      <c r="H53" s="175"/>
      <c r="I53" s="175"/>
      <c r="J53" s="175"/>
      <c r="K53" s="175"/>
      <c r="L53" s="175"/>
      <c r="M53" s="175"/>
      <c r="N53" s="175"/>
      <c r="O53" s="175"/>
      <c r="P53" s="179"/>
    </row>
    <row r="54" spans="2:16" ht="14.1" customHeight="1" thickTop="1" thickBot="1" x14ac:dyDescent="0.3">
      <c r="B54" s="176" t="s">
        <v>168</v>
      </c>
      <c r="C54" s="177"/>
      <c r="D54" s="177"/>
      <c r="E54" s="177"/>
      <c r="F54" s="88">
        <v>568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8" t="s">
        <v>72</v>
      </c>
      <c r="C56" s="158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9" t="s">
        <v>73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74</v>
      </c>
      <c r="O57" s="160"/>
      <c r="P57" s="163"/>
    </row>
    <row r="58" spans="2:16" ht="17.100000000000001" customHeight="1" x14ac:dyDescent="0.25">
      <c r="B58" s="164" t="s">
        <v>75</v>
      </c>
      <c r="C58" s="165"/>
      <c r="D58" s="166"/>
      <c r="E58" s="164" t="s">
        <v>76</v>
      </c>
      <c r="F58" s="165"/>
      <c r="G58" s="166"/>
      <c r="H58" s="165" t="s">
        <v>77</v>
      </c>
      <c r="I58" s="165"/>
      <c r="J58" s="165"/>
      <c r="K58" s="167" t="s">
        <v>78</v>
      </c>
      <c r="L58" s="165"/>
      <c r="M58" s="168"/>
      <c r="N58" s="169"/>
      <c r="O58" s="165"/>
      <c r="P58" s="170"/>
    </row>
    <row r="59" spans="2:16" ht="20.100000000000001" customHeight="1" x14ac:dyDescent="0.25">
      <c r="B59" s="183" t="s">
        <v>79</v>
      </c>
      <c r="C59" s="184"/>
      <c r="D59" s="35" t="b">
        <v>1</v>
      </c>
      <c r="E59" s="183" t="s">
        <v>80</v>
      </c>
      <c r="F59" s="184"/>
      <c r="G59" s="35" t="b">
        <v>1</v>
      </c>
      <c r="H59" s="185" t="s">
        <v>81</v>
      </c>
      <c r="I59" s="184"/>
      <c r="J59" s="35" t="b">
        <v>1</v>
      </c>
      <c r="K59" s="185" t="s">
        <v>82</v>
      </c>
      <c r="L59" s="184"/>
      <c r="M59" s="35" t="b">
        <v>1</v>
      </c>
      <c r="N59" s="186" t="s">
        <v>83</v>
      </c>
      <c r="O59" s="184"/>
      <c r="P59" s="35" t="b">
        <v>1</v>
      </c>
    </row>
    <row r="60" spans="2:16" ht="20.100000000000001" customHeight="1" x14ac:dyDescent="0.25">
      <c r="B60" s="183" t="s">
        <v>84</v>
      </c>
      <c r="C60" s="184"/>
      <c r="D60" s="35" t="b">
        <v>1</v>
      </c>
      <c r="E60" s="183" t="s">
        <v>85</v>
      </c>
      <c r="F60" s="184"/>
      <c r="G60" s="35" t="b">
        <v>1</v>
      </c>
      <c r="H60" s="185" t="s">
        <v>86</v>
      </c>
      <c r="I60" s="184"/>
      <c r="J60" s="35" t="b">
        <v>1</v>
      </c>
      <c r="K60" s="185" t="s">
        <v>87</v>
      </c>
      <c r="L60" s="184"/>
      <c r="M60" s="35" t="b">
        <v>1</v>
      </c>
      <c r="N60" s="186" t="s">
        <v>88</v>
      </c>
      <c r="O60" s="184"/>
      <c r="P60" s="35" t="b">
        <v>1</v>
      </c>
    </row>
    <row r="61" spans="2:16" ht="20.100000000000001" customHeight="1" x14ac:dyDescent="0.25">
      <c r="B61" s="183" t="s">
        <v>89</v>
      </c>
      <c r="C61" s="184"/>
      <c r="D61" s="35" t="b">
        <v>1</v>
      </c>
      <c r="E61" s="183" t="s">
        <v>90</v>
      </c>
      <c r="F61" s="184"/>
      <c r="G61" s="35" t="b">
        <v>1</v>
      </c>
      <c r="H61" s="185" t="s">
        <v>91</v>
      </c>
      <c r="I61" s="184"/>
      <c r="J61" s="35" t="b">
        <v>1</v>
      </c>
      <c r="K61" s="185" t="s">
        <v>92</v>
      </c>
      <c r="L61" s="184"/>
      <c r="M61" s="35" t="b">
        <v>1</v>
      </c>
      <c r="N61" s="186" t="s">
        <v>93</v>
      </c>
      <c r="O61" s="184"/>
      <c r="P61" s="35" t="b">
        <v>1</v>
      </c>
    </row>
    <row r="62" spans="2:16" ht="20.100000000000001" customHeight="1" x14ac:dyDescent="0.25">
      <c r="B62" s="185" t="s">
        <v>91</v>
      </c>
      <c r="C62" s="184"/>
      <c r="D62" s="35" t="b">
        <v>1</v>
      </c>
      <c r="E62" s="183" t="s">
        <v>94</v>
      </c>
      <c r="F62" s="184"/>
      <c r="G62" s="35" t="b">
        <v>1</v>
      </c>
      <c r="H62" s="185" t="s">
        <v>95</v>
      </c>
      <c r="I62" s="184"/>
      <c r="J62" s="35" t="b">
        <v>0</v>
      </c>
      <c r="K62" s="185" t="s">
        <v>96</v>
      </c>
      <c r="L62" s="184"/>
      <c r="M62" s="35" t="b">
        <v>1</v>
      </c>
      <c r="N62" s="186" t="s">
        <v>86</v>
      </c>
      <c r="O62" s="184"/>
      <c r="P62" s="35" t="b">
        <v>1</v>
      </c>
    </row>
    <row r="63" spans="2:16" ht="20.100000000000001" customHeight="1" x14ac:dyDescent="0.25">
      <c r="B63" s="185" t="s">
        <v>97</v>
      </c>
      <c r="C63" s="184"/>
      <c r="D63" s="35" t="b">
        <v>1</v>
      </c>
      <c r="E63" s="183" t="s">
        <v>98</v>
      </c>
      <c r="F63" s="184"/>
      <c r="G63" s="35" t="b">
        <v>1</v>
      </c>
      <c r="H63" s="41"/>
      <c r="I63" s="42"/>
      <c r="J63" s="43"/>
      <c r="K63" s="185" t="s">
        <v>99</v>
      </c>
      <c r="L63" s="184"/>
      <c r="M63" s="35" t="b">
        <v>1</v>
      </c>
      <c r="N63" s="186" t="s">
        <v>167</v>
      </c>
      <c r="O63" s="184"/>
      <c r="P63" s="35" t="b">
        <v>1</v>
      </c>
    </row>
    <row r="64" spans="2:16" ht="20.100000000000001" customHeight="1" x14ac:dyDescent="0.25">
      <c r="B64" s="185" t="s">
        <v>100</v>
      </c>
      <c r="C64" s="184"/>
      <c r="D64" s="35" t="b">
        <v>0</v>
      </c>
      <c r="E64" s="183" t="s">
        <v>101</v>
      </c>
      <c r="F64" s="184"/>
      <c r="G64" s="35" t="b">
        <v>1</v>
      </c>
      <c r="H64" s="44"/>
      <c r="I64" s="45"/>
      <c r="J64" s="46"/>
      <c r="K64" s="193" t="s">
        <v>102</v>
      </c>
      <c r="L64" s="194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83" t="s">
        <v>165</v>
      </c>
      <c r="F65" s="184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87" t="s">
        <v>108</v>
      </c>
      <c r="C69" s="187"/>
      <c r="D69" s="54"/>
      <c r="E69" s="54"/>
      <c r="F69" s="189" t="s">
        <v>109</v>
      </c>
      <c r="G69" s="191" t="s">
        <v>110</v>
      </c>
      <c r="H69" s="54"/>
      <c r="I69" s="187" t="s">
        <v>111</v>
      </c>
      <c r="J69" s="187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88"/>
      <c r="C70" s="188"/>
      <c r="D70" s="58"/>
      <c r="E70" s="59"/>
      <c r="F70" s="190"/>
      <c r="G70" s="192"/>
      <c r="H70" s="60"/>
      <c r="I70" s="188"/>
      <c r="J70" s="188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90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2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-153.81200000000001</v>
      </c>
      <c r="D72" s="37">
        <v>-153.71100000000001</v>
      </c>
      <c r="E72" s="107" t="s">
        <v>121</v>
      </c>
      <c r="F72" s="37">
        <v>18.2</v>
      </c>
      <c r="G72" s="37">
        <v>18.7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-138.04400000000001</v>
      </c>
      <c r="D73" s="37">
        <v>-137.976</v>
      </c>
      <c r="E73" s="108" t="s">
        <v>125</v>
      </c>
      <c r="F73" s="109">
        <v>41</v>
      </c>
      <c r="G73" s="109">
        <v>33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-205.267</v>
      </c>
      <c r="D74" s="37">
        <v>-205.245</v>
      </c>
      <c r="E74" s="108" t="s">
        <v>130</v>
      </c>
      <c r="F74" s="110">
        <v>20</v>
      </c>
      <c r="G74" s="110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-113.363</v>
      </c>
      <c r="D75" s="37">
        <v>-113.28400000000001</v>
      </c>
      <c r="E75" s="108" t="s">
        <v>135</v>
      </c>
      <c r="F75" s="110">
        <v>50</v>
      </c>
      <c r="G75" s="110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21.87</v>
      </c>
      <c r="D76" s="37">
        <v>22.53</v>
      </c>
      <c r="E76" s="108" t="s">
        <v>140</v>
      </c>
      <c r="F76" s="110">
        <v>50</v>
      </c>
      <c r="G76" s="110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26.004999999999999</v>
      </c>
      <c r="D77" s="37">
        <v>26.792999999999999</v>
      </c>
      <c r="E77" s="108" t="s">
        <v>145</v>
      </c>
      <c r="F77" s="110">
        <v>190</v>
      </c>
      <c r="G77" s="110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18.411000000000001</v>
      </c>
      <c r="D78" s="37">
        <v>19.065999999999999</v>
      </c>
      <c r="E78" s="108" t="s">
        <v>150</v>
      </c>
      <c r="F78" s="111"/>
      <c r="G78" s="111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19.306000000000001</v>
      </c>
      <c r="D79" s="37">
        <v>19.981000000000002</v>
      </c>
      <c r="E79" s="107" t="s">
        <v>155</v>
      </c>
      <c r="F79" s="37">
        <v>10</v>
      </c>
      <c r="G79" s="37">
        <v>11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2">
        <v>1.6900000000000001E-5</v>
      </c>
      <c r="D80" s="112">
        <v>1.6900000000000001E-5</v>
      </c>
      <c r="E80" s="108" t="s">
        <v>160</v>
      </c>
      <c r="F80" s="109">
        <v>78</v>
      </c>
      <c r="G80" s="109">
        <v>56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0" t="s">
        <v>164</v>
      </c>
      <c r="C84" s="140"/>
    </row>
    <row r="85" spans="2:16" ht="15" customHeight="1" x14ac:dyDescent="0.25">
      <c r="B85" s="141" t="s">
        <v>181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3"/>
    </row>
    <row r="86" spans="2:16" ht="15" customHeight="1" x14ac:dyDescent="0.25">
      <c r="B86" s="127" t="s">
        <v>192</v>
      </c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9"/>
    </row>
    <row r="87" spans="2:16" ht="15" customHeight="1" x14ac:dyDescent="0.25">
      <c r="B87" s="133" t="s">
        <v>188</v>
      </c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5"/>
    </row>
    <row r="88" spans="2:16" ht="15" customHeight="1" x14ac:dyDescent="0.25">
      <c r="B88" s="133" t="s">
        <v>185</v>
      </c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5"/>
    </row>
    <row r="89" spans="2:16" ht="15" customHeight="1" x14ac:dyDescent="0.25">
      <c r="B89" s="127" t="s">
        <v>186</v>
      </c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9"/>
    </row>
    <row r="90" spans="2:16" ht="15" customHeight="1" x14ac:dyDescent="0.25">
      <c r="B90" s="133" t="s">
        <v>191</v>
      </c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5"/>
    </row>
    <row r="91" spans="2:16" ht="15" customHeight="1" x14ac:dyDescent="0.25">
      <c r="B91" s="127" t="s">
        <v>189</v>
      </c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9"/>
    </row>
    <row r="92" spans="2:16" ht="15" customHeight="1" x14ac:dyDescent="0.25">
      <c r="B92" s="127" t="s">
        <v>193</v>
      </c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9"/>
    </row>
    <row r="93" spans="2:16" ht="15" customHeight="1" x14ac:dyDescent="0.25">
      <c r="B93" s="127" t="s">
        <v>187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9"/>
    </row>
    <row r="94" spans="2:16" ht="15" customHeight="1" x14ac:dyDescent="0.25">
      <c r="B94" s="127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9"/>
    </row>
    <row r="95" spans="2:16" ht="15" customHeight="1" x14ac:dyDescent="0.25">
      <c r="B95" s="127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9"/>
    </row>
    <row r="96" spans="2:16" ht="15" customHeight="1" x14ac:dyDescent="0.25">
      <c r="B96" s="127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9"/>
    </row>
    <row r="97" spans="2:16" ht="15" customHeight="1" x14ac:dyDescent="0.25">
      <c r="B97" s="127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9"/>
    </row>
    <row r="98" spans="2:16" ht="15" customHeight="1" x14ac:dyDescent="0.25">
      <c r="B98" s="127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9"/>
    </row>
    <row r="99" spans="2:16" ht="15" customHeight="1" x14ac:dyDescent="0.25">
      <c r="B99" s="130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2024-04-08T04:27:56Z</dcterms:modified>
</cp:coreProperties>
</file>