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<sst xmlns="http://schemas.openxmlformats.org/spreadsheetml/2006/main" count="221" uniqueCount="200">
  <si>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</si>
  <si>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</si>
  <si>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</si>
  <si>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</si>
  <si>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</si>
  <si>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</si>
  <si>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</si>
  <si>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</si>
  <si>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</si>
  <si>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</si>
  <si>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</si>
  <si>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</si>
  <si>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</si>
  <si>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</si>
  <si>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</si>
  <si>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</si>
  <si>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</si>
  <si>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</si>
  <si>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</si>
  <si>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</si>
  <si>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</si>
  <si>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</si>
  <si>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</si>
  <si>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</si>
  <si>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</si>
  <si>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</si>
  <si>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</si>
  <si>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</si>
  <si>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</si>
  <si>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</si>
  <si>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</si>
  <si>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</si>
  <si>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</si>
  <si>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</si>
  <si>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</si>
  <si>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</si>
  <si>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</si>
  <si>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</si>
  <si>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</si>
  <si>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</si>
  <si>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</si>
  <si>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</si>
  <si>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</si>
  <si>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</si>
  <si>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</si>
  <si>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</si>
  <si>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</si>
  <si>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</si>
  <si>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</si>
  <si>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</si>
  <si>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</si>
  <si>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</si>
  <si>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</si>
  <si>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</si>
  <si>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</si>
  <si>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</si>
  <si>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</si>
  <si>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</si>
  <si>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</si>
  <si>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</si>
  <si>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</si>
  <si>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</si>
  <si>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</si>
  <si>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</si>
  <si>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</si>
  <si>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</si>
  <si>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</si>
  <si>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</si>
  <si>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</si>
  <si>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</si>
  <si>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</si>
  <si>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</si>
  <si>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</si>
  <si>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</si>
  <si>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</si>
  <si>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</si>
  <si>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</si>
  <si>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</si>
  <si>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</si>
  <si>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</si>
  <si>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</si>
  <si>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</si>
  <si>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</si>
  <si>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</si>
  <si>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</si>
  <si>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</si>
  <si>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</si>
  <si>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</si>
  <si>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</si>
  <si>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</si>
  <si>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</si>
  <si>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</si>
  <si>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</si>
  <si>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</si>
  <si>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</si>
  <si>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</si>
  <si>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</si>
  <si>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</si>
  <si>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</si>
  <si>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</si>
  <si>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</si>
  <si>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</si>
  <si>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</si>
  <si>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</si>
  <si>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</si>
  <si>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</si>
  <si>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</si>
  <si>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</si>
  <si>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</si>
  <si>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</si>
  <si>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</si>
  <si>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</si>
  <si>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</si>
  <si>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</si>
  <si>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</si>
  <si>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</si>
  <si>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</si>
  <si>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</si>
  <si>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</si>
  <si>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</si>
  <si>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</si>
  <si>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</si>
  <si>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</si>
  <si>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</si>
  <si>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</si>
  <si>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</si>
  <si>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</si>
  <si>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</si>
  <si>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</si>
  <si>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</si>
  <si>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</si>
  <si>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</si>
  <si>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</si>
  <si>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</si>
  <si>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</si>
  <si>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</si>
  <si>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</si>
  <si>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</si>
  <si>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</si>
  <si>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</si>
  <si>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</si>
  <si>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</si>
  <si>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</si>
  <si>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</si>
  <si>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</si>
  <si>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</si>
  <si>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</si>
  <si>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</si>
  <si>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</si>
  <si>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</si>
  <si>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</si>
  <si>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</si>
  <si>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</si>
  <si>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</si>
  <si>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</si>
  <si>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</si>
  <si>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</si>
  <si>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</si>
  <si>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</si>
  <si>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</si>
  <si>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</si>
  <si>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</si>
  <si>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</si>
  <si>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</si>
  <si>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</si>
  <si>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</si>
  <si>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</si>
  <si>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</si>
  <si>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</si>
  <si>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</si>
  <si>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</si>
  <si>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</si>
  <si>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</si>
  <si>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</si>
  <si>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</si>
  <si>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</si>
  <si>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</si>
  <si>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</si>
  <si>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</si>
  <si>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</si>
  <si>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1) 월령으로 인한 방풍막 연결</t>
    <phoneticPr fontId="3" type="noConversion"/>
  </si>
  <si>
    <t>BLG</t>
    <phoneticPr fontId="3" type="noConversion"/>
  </si>
  <si>
    <t>OBS</t>
    <phoneticPr fontId="4" type="noConversion"/>
  </si>
  <si>
    <t>ALL</t>
    <phoneticPr fontId="3" type="noConversion"/>
  </si>
  <si>
    <t>KSP</t>
    <phoneticPr fontId="3" type="noConversion"/>
  </si>
  <si>
    <t>ESE</t>
    <phoneticPr fontId="3" type="noConversion"/>
  </si>
  <si>
    <t>구름으로인한 저녁플랫 및 TMT 미촬영</t>
    <phoneticPr fontId="3" type="noConversion"/>
  </si>
  <si>
    <t>C_007613-007615</t>
    <phoneticPr fontId="3" type="noConversion"/>
  </si>
  <si>
    <t>[18:37]짙은구름으로 인한 관측중단 및 대기 /[21:47]관측재개</t>
    <phoneticPr fontId="3" type="noConversion"/>
  </si>
  <si>
    <t>E</t>
    <phoneticPr fontId="3" type="noConversion"/>
  </si>
  <si>
    <t>KSP</t>
    <phoneticPr fontId="3" type="noConversion"/>
  </si>
  <si>
    <t>BLG 중심부에 달영향으로 인하여 KSP로 전환(메일 첨부 사진참조)</t>
    <phoneticPr fontId="3" type="noConversion"/>
  </si>
  <si>
    <t>L_007646-007650</t>
    <phoneticPr fontId="3" type="noConversion"/>
  </si>
  <si>
    <t>2) 현재 서더랜드 정전으로 인하여 발전기 가동중</t>
    <phoneticPr fontId="3" type="noConversion"/>
  </si>
  <si>
    <t>M_007664-007665:T</t>
    <phoneticPr fontId="3" type="noConversion"/>
  </si>
  <si>
    <t>C_007708-007736</t>
    <phoneticPr fontId="3" type="noConversion"/>
  </si>
  <si>
    <t>C_007772-007775</t>
    <phoneticPr fontId="3" type="noConversion"/>
  </si>
  <si>
    <t>N</t>
    <phoneticPr fontId="3" type="noConversion"/>
  </si>
  <si>
    <t>[03:50]짙은구름으로 인한 관측종료</t>
    <phoneticPr fontId="3" type="noConversion"/>
  </si>
  <si>
    <t>3) 관측 중 외부 CCTV멈춤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</si>
</sst>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30">
        <v>45382</v>
      </c>
      <c r="D3" s="131"/>
      <c r="E3" s="1"/>
      <c r="F3" s="1"/>
      <c r="G3" s="1"/>
      <c r="H3" s="1"/>
      <c r="I3" s="1"/>
      <c r="J3" s="1"/>
      <c r="K3" s="39" t="s">
        <v>2</v>
      </c>
      <c r="L3" s="132">
        <f>(P31-(P32+P33))/P31*100</f>
        <v>67.959527824620565</v>
      </c>
      <c r="M3" s="132"/>
      <c r="N3" s="39" t="s">
        <v>3</v>
      </c>
      <c r="O3" s="132">
        <f>(P31-P33)/P31*100</f>
        <v>100</v>
      </c>
      <c r="P3" s="132"/>
    </row>
    <row r="4" spans="2:16" ht="14.25" customHeight="1" x14ac:dyDescent="0.25">
      <c r="B4" s="2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0.74791666666666667</v>
      </c>
      <c r="D9" s="83">
        <v>1.88</v>
      </c>
      <c r="E9" s="83">
        <v>19</v>
      </c>
      <c r="F9" s="83">
        <v>36</v>
      </c>
      <c r="G9" s="84" t="s">
        <v>185</v>
      </c>
      <c r="H9" s="85">
        <v>1.3</v>
      </c>
      <c r="I9" s="119">
        <v>62</v>
      </c>
      <c r="J9" s="86">
        <f>IF(L9, 1, 0) + IF(M9, 2, 0) + IF(N9, 4, 0) + IF(O9, 8, 0) + IF(P9, 16, 0)</f>
        <v>8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ht="14.25" customHeight="1" x14ac:dyDescent="0.25">
      <c r="B10" s="25" t="s">
        <v>22</v>
      </c>
      <c r="C10" s="104">
        <v>0.9375</v>
      </c>
      <c r="D10" s="85">
        <v>2.54</v>
      </c>
      <c r="E10" s="85">
        <v>15.5</v>
      </c>
      <c r="F10" s="85">
        <v>37</v>
      </c>
      <c r="G10" s="119" t="s">
        <v>189</v>
      </c>
      <c r="H10" s="85">
        <v>3.4</v>
      </c>
      <c r="I10" s="105"/>
      <c r="J10" s="8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ht="14.25" customHeight="1" thickBot="1" x14ac:dyDescent="0.3">
      <c r="B11" s="9" t="s">
        <v>23</v>
      </c>
      <c r="C11" s="115">
        <v>0.15972222222222224</v>
      </c>
      <c r="D11" s="116">
        <v>2.86</v>
      </c>
      <c r="E11" s="116">
        <v>11.4</v>
      </c>
      <c r="F11" s="116">
        <v>56</v>
      </c>
      <c r="G11" s="119" t="s">
        <v>197</v>
      </c>
      <c r="H11" s="116">
        <v>3.6</v>
      </c>
      <c r="I11" s="117"/>
      <c r="J11" s="86">
        <f>IF(L11, 1, 0) + IF(M11, 2, 0) + IF(N11, 4, 0) + IF(O11, 8, 0) + IF(P11, 16, 0)</f>
        <v>9</v>
      </c>
      <c r="K11" s="8" t="b">
        <v>0</v>
      </c>
      <c r="L11" s="8" t="b">
        <v>1</v>
      </c>
      <c r="M11" s="8" t="b">
        <v>0</v>
      </c>
      <c r="N11" s="8" t="b">
        <v>0</v>
      </c>
      <c r="O11" s="8" t="b">
        <v>1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23.411805555555556</v>
      </c>
      <c r="D12" s="12">
        <f>AVERAGE(D9:D11)</f>
        <v>2.4266666666666663</v>
      </c>
      <c r="E12" s="12">
        <f>AVERAGE(E9:E11)</f>
        <v>15.299999999999999</v>
      </c>
      <c r="F12" s="13">
        <f>AVERAGE(F9:F11)</f>
        <v>43</v>
      </c>
      <c r="G12" s="14"/>
      <c r="H12" s="15">
        <f>AVERAGE(H9:H11)</f>
        <v>2.7666666666666671</v>
      </c>
      <c r="I12" s="16"/>
      <c r="J12" s="17">
        <f>AVERAGE(J9:J11)</f>
        <v>6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182</v>
      </c>
      <c r="D16" s="93" t="s">
        <v>183</v>
      </c>
      <c r="E16" s="106" t="s">
        <v>184</v>
      </c>
      <c r="F16" s="106" t="s">
        <v>181</v>
      </c>
      <c r="G16" s="106" t="s">
        <v>190</v>
      </c>
      <c r="H16" s="106" t="s">
        <v>41</v>
      </c>
      <c r="I16" s="93"/>
      <c r="J16" s="93"/>
      <c r="K16" s="93"/>
      <c r="L16" s="93"/>
      <c r="M16" s="93"/>
      <c r="N16" s="93"/>
      <c r="O16" s="93"/>
      <c r="P16" s="93" t="s">
        <v>42</v>
      </c>
    </row>
    <row r="17" spans="2:16" ht="14.1" customHeight="1" x14ac:dyDescent="0.25">
      <c r="B17" s="25" t="s">
        <v>43</v>
      </c>
      <c r="C17" s="107">
        <v>0.70138888888888884</v>
      </c>
      <c r="D17" s="107">
        <v>0.70277777777777783</v>
      </c>
      <c r="E17" s="107">
        <v>0.74791666666666667</v>
      </c>
      <c r="F17" s="107">
        <v>0.95277777777777783</v>
      </c>
      <c r="G17" s="107">
        <v>0.96527777777777779</v>
      </c>
      <c r="H17" s="107">
        <v>0.15972222222222224</v>
      </c>
      <c r="I17" s="107"/>
      <c r="J17" s="107"/>
      <c r="K17" s="107"/>
      <c r="L17" s="107"/>
      <c r="M17" s="107"/>
      <c r="N17" s="107"/>
      <c r="O17" s="107"/>
      <c r="P17" s="107">
        <v>0.16527777777777777</v>
      </c>
    </row>
    <row r="18" spans="2:16" ht="14.1" customHeight="1" x14ac:dyDescent="0.25">
      <c r="B18" s="25" t="s">
        <v>44</v>
      </c>
      <c r="C18" s="106">
        <v>7591</v>
      </c>
      <c r="D18" s="106">
        <f>C18+1</f>
        <v>7592</v>
      </c>
      <c r="E18" s="106">
        <f>D19+1</f>
        <v>7597</v>
      </c>
      <c r="F18" s="106">
        <f>E19+1</f>
        <v>7646</v>
      </c>
      <c r="G18" s="106">
        <f>F19+1</f>
        <v>7651</v>
      </c>
      <c r="H18" s="106">
        <f>G19+1</f>
        <v>7776</v>
      </c>
      <c r="I18" s="106"/>
      <c r="J18" s="106"/>
      <c r="K18" s="106"/>
      <c r="L18" s="106"/>
      <c r="M18" s="106"/>
      <c r="N18" s="106"/>
      <c r="O18" s="106"/>
      <c r="P18" s="106">
        <v>7781</v>
      </c>
    </row>
    <row r="19" spans="2:16" ht="14.1" customHeight="1" thickBot="1" x14ac:dyDescent="0.3">
      <c r="B19" s="9" t="s">
        <v>45</v>
      </c>
      <c r="C19" s="190"/>
      <c r="D19" s="106">
        <v>7596</v>
      </c>
      <c r="E19" s="108">
        <v>7645</v>
      </c>
      <c r="F19" s="108">
        <v>7650</v>
      </c>
      <c r="G19" s="108">
        <v>7775</v>
      </c>
      <c r="H19" s="108">
        <v>7780</v>
      </c>
      <c r="I19" s="108"/>
      <c r="J19" s="108"/>
      <c r="K19" s="108"/>
      <c r="L19" s="108"/>
      <c r="M19" s="108"/>
      <c r="N19" s="106"/>
      <c r="O19" s="106"/>
      <c r="P19" s="190"/>
    </row>
    <row r="20" spans="2:16" ht="14.1" customHeight="1" thickBot="1" x14ac:dyDescent="0.3">
      <c r="B20" s="21" t="s">
        <v>46</v>
      </c>
      <c r="C20" s="20"/>
      <c r="D20" s="22">
        <f>IF(ISNUMBER(D18),D19-D18+1,"")</f>
        <v>5</v>
      </c>
      <c r="E20" s="23">
        <f t="shared" ref="E20:O20" si="0">IF(ISNUMBER(E18),E19-E18+1,"")</f>
        <v>49</v>
      </c>
      <c r="F20" s="23">
        <f t="shared" si="0"/>
        <v>5</v>
      </c>
      <c r="G20" s="23">
        <f t="shared" si="0"/>
        <v>125</v>
      </c>
      <c r="H20" s="23">
        <f t="shared" si="0"/>
        <v>5</v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8" t="s">
        <v>47</v>
      </c>
      <c r="C22" s="25" t="s">
        <v>21</v>
      </c>
      <c r="D22" s="25" t="s">
        <v>23</v>
      </c>
      <c r="E22" s="25" t="s">
        <v>48</v>
      </c>
      <c r="F22" s="139" t="s">
        <v>49</v>
      </c>
      <c r="G22" s="139"/>
      <c r="H22" s="139"/>
      <c r="I22" s="139"/>
      <c r="J22" s="25" t="s">
        <v>21</v>
      </c>
      <c r="K22" s="25" t="s">
        <v>23</v>
      </c>
      <c r="L22" s="25" t="s">
        <v>48</v>
      </c>
      <c r="M22" s="139" t="s">
        <v>49</v>
      </c>
      <c r="N22" s="139"/>
      <c r="O22" s="139"/>
      <c r="P22" s="139"/>
    </row>
    <row r="23" spans="2:16" ht="13.5" customHeight="1" x14ac:dyDescent="0.25">
      <c r="B23" s="138"/>
      <c r="C23" s="84"/>
      <c r="D23" s="84"/>
      <c r="E23" s="84" t="s">
        <v>50</v>
      </c>
      <c r="F23" s="137" t="s">
        <v>174</v>
      </c>
      <c r="G23" s="137"/>
      <c r="H23" s="137"/>
      <c r="I23" s="137"/>
      <c r="J23" s="119"/>
      <c r="K23" s="119"/>
      <c r="L23" s="119" t="s">
        <v>51</v>
      </c>
      <c r="M23" s="137" t="s">
        <v>174</v>
      </c>
      <c r="N23" s="137"/>
      <c r="O23" s="137"/>
      <c r="P23" s="137"/>
    </row>
    <row r="24" spans="2:16" ht="13.5" customHeight="1" x14ac:dyDescent="0.25">
      <c r="B24" s="138"/>
      <c r="C24" s="84"/>
      <c r="D24" s="84"/>
      <c r="E24" s="84" t="s">
        <v>52</v>
      </c>
      <c r="F24" s="137" t="s">
        <v>174</v>
      </c>
      <c r="G24" s="137"/>
      <c r="H24" s="137"/>
      <c r="I24" s="137"/>
      <c r="J24" s="119"/>
      <c r="K24" s="119"/>
      <c r="L24" s="119" t="s">
        <v>53</v>
      </c>
      <c r="M24" s="137" t="s">
        <v>174</v>
      </c>
      <c r="N24" s="137"/>
      <c r="O24" s="137"/>
      <c r="P24" s="137"/>
    </row>
    <row r="25" spans="2:16" ht="13.5" customHeight="1" x14ac:dyDescent="0.25">
      <c r="B25" s="138"/>
      <c r="C25" s="84"/>
      <c r="D25" s="84"/>
      <c r="E25" s="84" t="s">
        <v>53</v>
      </c>
      <c r="F25" s="137" t="s">
        <v>174</v>
      </c>
      <c r="G25" s="137"/>
      <c r="H25" s="137"/>
      <c r="I25" s="137"/>
      <c r="J25" s="119"/>
      <c r="K25" s="119"/>
      <c r="L25" s="119" t="s">
        <v>52</v>
      </c>
      <c r="M25" s="137" t="s">
        <v>174</v>
      </c>
      <c r="N25" s="137"/>
      <c r="O25" s="137"/>
      <c r="P25" s="137"/>
    </row>
    <row r="26" spans="2:16" ht="13.5" customHeight="1" x14ac:dyDescent="0.25">
      <c r="B26" s="138"/>
      <c r="C26" s="84"/>
      <c r="D26" s="84"/>
      <c r="E26" s="84" t="s">
        <v>51</v>
      </c>
      <c r="F26" s="137" t="s">
        <v>174</v>
      </c>
      <c r="G26" s="137"/>
      <c r="H26" s="137"/>
      <c r="I26" s="137"/>
      <c r="J26" s="119"/>
      <c r="K26" s="119"/>
      <c r="L26" s="119" t="s">
        <v>50</v>
      </c>
      <c r="M26" s="137" t="s">
        <v>174</v>
      </c>
      <c r="N26" s="137"/>
      <c r="O26" s="137"/>
      <c r="P26" s="13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9" t="s">
        <v>54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60</v>
      </c>
      <c r="I29" s="28" t="s">
        <v>61</v>
      </c>
      <c r="J29" s="28" t="s">
        <v>62</v>
      </c>
      <c r="K29" s="28" t="s">
        <v>63</v>
      </c>
      <c r="L29" s="28" t="s">
        <v>64</v>
      </c>
      <c r="M29" s="28" t="s">
        <v>65</v>
      </c>
      <c r="N29" s="28" t="s">
        <v>66</v>
      </c>
      <c r="O29" s="29" t="s">
        <v>67</v>
      </c>
      <c r="P29" s="30" t="s">
        <v>68</v>
      </c>
    </row>
    <row r="30" spans="2:16" ht="14.1" customHeight="1" x14ac:dyDescent="0.25">
      <c r="B30" s="26" t="s">
        <v>172</v>
      </c>
      <c r="C30" s="94">
        <v>0.19930555555555554</v>
      </c>
      <c r="D30" s="95">
        <v>0.20069444444444443</v>
      </c>
      <c r="E30" s="95"/>
      <c r="F30" s="95"/>
      <c r="G30" s="95"/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0.39999999999999997</v>
      </c>
    </row>
    <row r="31" spans="2:16" ht="14.1" customHeight="1" x14ac:dyDescent="0.25">
      <c r="B31" s="26" t="s">
        <v>173</v>
      </c>
      <c r="C31" s="118">
        <v>1.2499999999999999E-2</v>
      </c>
      <c r="D31" s="82">
        <v>0.39930555555555558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97"/>
      <c r="P31" s="31">
        <f>SUM(C31:N31)</f>
        <v>0.41180555555555559</v>
      </c>
    </row>
    <row r="32" spans="2:16" ht="14.1" customHeight="1" x14ac:dyDescent="0.25">
      <c r="B32" s="26" t="s">
        <v>69</v>
      </c>
      <c r="C32" s="98"/>
      <c r="D32" s="99">
        <v>0.13194444444444445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0.13194444444444445</v>
      </c>
    </row>
    <row r="33" spans="2:16" ht="14.1" customHeight="1" thickBot="1" x14ac:dyDescent="0.3">
      <c r="B33" s="26" t="s">
        <v>70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171</v>
      </c>
      <c r="C34" s="79">
        <f>C31-C32-C33</f>
        <v>1.2499999999999999E-2</v>
      </c>
      <c r="D34" s="79">
        <f t="shared" ref="D34:P34" si="1">D31-D32-D33</f>
        <v>0.26736111111111116</v>
      </c>
      <c r="E34" s="79">
        <f t="shared" si="1"/>
        <v>0</v>
      </c>
      <c r="F34" s="79">
        <f t="shared" si="1"/>
        <v>0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0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0.27986111111111112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50" t="s">
        <v>71</v>
      </c>
      <c r="C36" s="140" t="s">
        <v>187</v>
      </c>
      <c r="D36" s="140"/>
      <c r="E36" s="140" t="s">
        <v>192</v>
      </c>
      <c r="F36" s="140"/>
      <c r="G36" s="140" t="s">
        <v>194</v>
      </c>
      <c r="H36" s="140"/>
      <c r="I36" s="140" t="s">
        <v>195</v>
      </c>
      <c r="J36" s="140"/>
      <c r="K36" s="140" t="s">
        <v>196</v>
      </c>
      <c r="L36" s="140"/>
      <c r="M36" s="140"/>
      <c r="N36" s="140"/>
      <c r="O36" s="140"/>
      <c r="P36" s="140"/>
    </row>
    <row r="37" spans="2:16" ht="18" customHeight="1" x14ac:dyDescent="0.25">
      <c r="B37" s="151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2:16" ht="18" customHeight="1" x14ac:dyDescent="0.25">
      <c r="B38" s="151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2:16" ht="18" customHeight="1" x14ac:dyDescent="0.25">
      <c r="B39" s="151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</row>
    <row r="40" spans="2:16" ht="18" customHeight="1" x14ac:dyDescent="0.25">
      <c r="B40" s="151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2:16" ht="18" customHeight="1" x14ac:dyDescent="0.25">
      <c r="B41" s="152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1" t="s">
        <v>72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" customHeight="1" x14ac:dyDescent="0.25">
      <c r="B44" s="144" t="s">
        <v>186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6"/>
    </row>
    <row r="45" spans="2:16" ht="14.1" customHeight="1" x14ac:dyDescent="0.25">
      <c r="B45" s="147" t="s">
        <v>188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2:16" ht="14.1" customHeight="1" x14ac:dyDescent="0.25">
      <c r="B46" s="147" t="s">
        <v>191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2:16" ht="14.1" customHeight="1" x14ac:dyDescent="0.25">
      <c r="B47" s="147" t="s">
        <v>198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9"/>
    </row>
    <row r="48" spans="2:16" ht="14.1" customHeigh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9"/>
    </row>
    <row r="50" spans="2:16" ht="14.1" customHeigh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9"/>
    </row>
    <row r="51" spans="2:16" ht="14.1" customHeigh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9"/>
    </row>
    <row r="52" spans="2:16" ht="14.1" customHeight="1" thickBot="1" x14ac:dyDescent="0.3">
      <c r="B52" s="166"/>
      <c r="C52" s="167"/>
      <c r="D52" s="148"/>
      <c r="E52" s="148"/>
      <c r="F52" s="148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69" t="s">
        <v>170</v>
      </c>
      <c r="C53" s="170"/>
      <c r="D53" s="88"/>
      <c r="E53" s="88"/>
      <c r="F53" s="88"/>
      <c r="G53" s="173"/>
      <c r="H53" s="170"/>
      <c r="I53" s="170"/>
      <c r="J53" s="170"/>
      <c r="K53" s="170"/>
      <c r="L53" s="170"/>
      <c r="M53" s="170"/>
      <c r="N53" s="170"/>
      <c r="O53" s="170"/>
      <c r="P53" s="174"/>
    </row>
    <row r="54" spans="2:16" ht="14.1" customHeight="1" thickTop="1" thickBot="1" x14ac:dyDescent="0.3">
      <c r="B54" s="171" t="s">
        <v>169</v>
      </c>
      <c r="C54" s="172"/>
      <c r="D54" s="172"/>
      <c r="E54" s="172"/>
      <c r="F54" s="88">
        <v>126</v>
      </c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53" t="s">
        <v>73</v>
      </c>
      <c r="C56" s="15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4" t="s">
        <v>74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75</v>
      </c>
      <c r="O57" s="155"/>
      <c r="P57" s="158"/>
    </row>
    <row r="58" spans="2:16" ht="17.100000000000001" customHeight="1" x14ac:dyDescent="0.25">
      <c r="B58" s="159" t="s">
        <v>76</v>
      </c>
      <c r="C58" s="160"/>
      <c r="D58" s="161"/>
      <c r="E58" s="159" t="s">
        <v>77</v>
      </c>
      <c r="F58" s="160"/>
      <c r="G58" s="161"/>
      <c r="H58" s="160" t="s">
        <v>78</v>
      </c>
      <c r="I58" s="160"/>
      <c r="J58" s="160"/>
      <c r="K58" s="162" t="s">
        <v>79</v>
      </c>
      <c r="L58" s="160"/>
      <c r="M58" s="163"/>
      <c r="N58" s="164"/>
      <c r="O58" s="160"/>
      <c r="P58" s="165"/>
    </row>
    <row r="59" spans="2:16" ht="20.100000000000001" customHeight="1" x14ac:dyDescent="0.25">
      <c r="B59" s="178" t="s">
        <v>80</v>
      </c>
      <c r="C59" s="179"/>
      <c r="D59" s="35" t="b">
        <v>1</v>
      </c>
      <c r="E59" s="178" t="s">
        <v>81</v>
      </c>
      <c r="F59" s="179"/>
      <c r="G59" s="35" t="b">
        <v>1</v>
      </c>
      <c r="H59" s="180" t="s">
        <v>82</v>
      </c>
      <c r="I59" s="179"/>
      <c r="J59" s="35" t="b">
        <v>1</v>
      </c>
      <c r="K59" s="180" t="s">
        <v>83</v>
      </c>
      <c r="L59" s="179"/>
      <c r="M59" s="35" t="b">
        <v>1</v>
      </c>
      <c r="N59" s="181" t="s">
        <v>84</v>
      </c>
      <c r="O59" s="179"/>
      <c r="P59" s="35" t="b">
        <v>1</v>
      </c>
    </row>
    <row r="60" spans="2:16" ht="20.100000000000001" customHeight="1" x14ac:dyDescent="0.25">
      <c r="B60" s="178" t="s">
        <v>85</v>
      </c>
      <c r="C60" s="179"/>
      <c r="D60" s="35" t="b">
        <v>1</v>
      </c>
      <c r="E60" s="178" t="s">
        <v>86</v>
      </c>
      <c r="F60" s="179"/>
      <c r="G60" s="35" t="b">
        <v>1</v>
      </c>
      <c r="H60" s="180" t="s">
        <v>87</v>
      </c>
      <c r="I60" s="179"/>
      <c r="J60" s="35" t="b">
        <v>1</v>
      </c>
      <c r="K60" s="180" t="s">
        <v>88</v>
      </c>
      <c r="L60" s="179"/>
      <c r="M60" s="35" t="b">
        <v>1</v>
      </c>
      <c r="N60" s="181" t="s">
        <v>89</v>
      </c>
      <c r="O60" s="179"/>
      <c r="P60" s="35" t="b">
        <v>1</v>
      </c>
    </row>
    <row r="61" spans="2:16" ht="20.100000000000001" customHeight="1" x14ac:dyDescent="0.25">
      <c r="B61" s="178" t="s">
        <v>90</v>
      </c>
      <c r="C61" s="179"/>
      <c r="D61" s="35" t="b">
        <v>1</v>
      </c>
      <c r="E61" s="178" t="s">
        <v>91</v>
      </c>
      <c r="F61" s="179"/>
      <c r="G61" s="35" t="b">
        <v>1</v>
      </c>
      <c r="H61" s="180" t="s">
        <v>92</v>
      </c>
      <c r="I61" s="179"/>
      <c r="J61" s="35" t="b">
        <v>1</v>
      </c>
      <c r="K61" s="180" t="s">
        <v>93</v>
      </c>
      <c r="L61" s="179"/>
      <c r="M61" s="35" t="b">
        <v>1</v>
      </c>
      <c r="N61" s="181" t="s">
        <v>94</v>
      </c>
      <c r="O61" s="179"/>
      <c r="P61" s="35" t="b">
        <v>1</v>
      </c>
    </row>
    <row r="62" spans="2:16" ht="20.100000000000001" customHeight="1" x14ac:dyDescent="0.25">
      <c r="B62" s="180" t="s">
        <v>92</v>
      </c>
      <c r="C62" s="179"/>
      <c r="D62" s="35" t="b">
        <v>1</v>
      </c>
      <c r="E62" s="178" t="s">
        <v>95</v>
      </c>
      <c r="F62" s="179"/>
      <c r="G62" s="35" t="b">
        <v>1</v>
      </c>
      <c r="H62" s="180" t="s">
        <v>96</v>
      </c>
      <c r="I62" s="179"/>
      <c r="J62" s="35" t="b">
        <v>0</v>
      </c>
      <c r="K62" s="180" t="s">
        <v>97</v>
      </c>
      <c r="L62" s="179"/>
      <c r="M62" s="35" t="b">
        <v>1</v>
      </c>
      <c r="N62" s="181" t="s">
        <v>87</v>
      </c>
      <c r="O62" s="179"/>
      <c r="P62" s="35" t="b">
        <v>1</v>
      </c>
    </row>
    <row r="63" spans="2:16" ht="20.100000000000001" customHeight="1" x14ac:dyDescent="0.25">
      <c r="B63" s="180" t="s">
        <v>98</v>
      </c>
      <c r="C63" s="179"/>
      <c r="D63" s="35" t="b">
        <v>1</v>
      </c>
      <c r="E63" s="178" t="s">
        <v>99</v>
      </c>
      <c r="F63" s="179"/>
      <c r="G63" s="35" t="b">
        <v>1</v>
      </c>
      <c r="H63" s="41"/>
      <c r="I63" s="42"/>
      <c r="J63" s="43"/>
      <c r="K63" s="180" t="s">
        <v>100</v>
      </c>
      <c r="L63" s="179"/>
      <c r="M63" s="35" t="b">
        <v>1</v>
      </c>
      <c r="N63" s="181" t="s">
        <v>168</v>
      </c>
      <c r="O63" s="179"/>
      <c r="P63" s="35" t="b">
        <v>1</v>
      </c>
    </row>
    <row r="64" spans="2:16" ht="20.100000000000001" customHeight="1" x14ac:dyDescent="0.25">
      <c r="B64" s="180" t="s">
        <v>101</v>
      </c>
      <c r="C64" s="179"/>
      <c r="D64" s="35" t="b">
        <v>0</v>
      </c>
      <c r="E64" s="178" t="s">
        <v>102</v>
      </c>
      <c r="F64" s="179"/>
      <c r="G64" s="35" t="b">
        <v>1</v>
      </c>
      <c r="H64" s="44"/>
      <c r="I64" s="45"/>
      <c r="J64" s="46"/>
      <c r="K64" s="188" t="s">
        <v>103</v>
      </c>
      <c r="L64" s="189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78" t="s">
        <v>166</v>
      </c>
      <c r="F65" s="179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82" t="s">
        <v>109</v>
      </c>
      <c r="C69" s="182"/>
      <c r="D69" s="54"/>
      <c r="E69" s="54"/>
      <c r="F69" s="184" t="s">
        <v>110</v>
      </c>
      <c r="G69" s="186" t="s">
        <v>111</v>
      </c>
      <c r="H69" s="54"/>
      <c r="I69" s="182" t="s">
        <v>112</v>
      </c>
      <c r="J69" s="182"/>
      <c r="K69" s="54"/>
      <c r="L69" s="55" t="s">
        <v>104</v>
      </c>
      <c r="M69" s="56" t="s">
        <v>105</v>
      </c>
      <c r="N69" s="56" t="s">
        <v>106</v>
      </c>
      <c r="O69" s="56" t="s">
        <v>107</v>
      </c>
      <c r="P69" s="57" t="s">
        <v>108</v>
      </c>
    </row>
    <row r="70" spans="2:17" ht="9.9499999999999993" customHeight="1" thickBot="1" x14ac:dyDescent="0.25">
      <c r="B70" s="183"/>
      <c r="C70" s="183"/>
      <c r="D70" s="58"/>
      <c r="E70" s="59"/>
      <c r="F70" s="185"/>
      <c r="G70" s="187"/>
      <c r="H70" s="60"/>
      <c r="I70" s="183"/>
      <c r="J70" s="183"/>
      <c r="K70" s="54"/>
      <c r="L70" s="61" t="s">
        <v>113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114</v>
      </c>
      <c r="C71" s="65" t="s">
        <v>115</v>
      </c>
      <c r="D71" s="66" t="s">
        <v>116</v>
      </c>
      <c r="E71" s="67" t="s">
        <v>117</v>
      </c>
      <c r="F71" s="65" t="s">
        <v>115</v>
      </c>
      <c r="G71" s="90" t="s">
        <v>116</v>
      </c>
      <c r="H71" s="68"/>
      <c r="I71" s="69" t="s">
        <v>118</v>
      </c>
      <c r="J71" s="36">
        <v>0</v>
      </c>
      <c r="K71" s="70" t="s">
        <v>177</v>
      </c>
      <c r="L71" s="36">
        <v>0</v>
      </c>
      <c r="M71" s="69" t="s">
        <v>119</v>
      </c>
      <c r="N71" s="36">
        <v>0</v>
      </c>
      <c r="O71" s="71" t="s">
        <v>120</v>
      </c>
      <c r="P71" s="36">
        <v>0</v>
      </c>
      <c r="Q71" s="77"/>
    </row>
    <row r="72" spans="2:17" ht="20.100000000000001" customHeight="1" x14ac:dyDescent="0.25">
      <c r="B72" s="72" t="s">
        <v>121</v>
      </c>
      <c r="C72" s="37">
        <v>-150.86799999999999</v>
      </c>
      <c r="D72" s="37">
        <v>-153.22300000000001</v>
      </c>
      <c r="E72" s="109" t="s">
        <v>122</v>
      </c>
      <c r="F72" s="37">
        <v>22.4</v>
      </c>
      <c r="G72" s="37">
        <v>19.100000000000001</v>
      </c>
      <c r="H72" s="73"/>
      <c r="I72" s="69" t="s">
        <v>123</v>
      </c>
      <c r="J72" s="36">
        <v>0</v>
      </c>
      <c r="K72" s="70" t="s">
        <v>178</v>
      </c>
      <c r="L72" s="36">
        <v>0</v>
      </c>
      <c r="M72" s="70" t="s">
        <v>124</v>
      </c>
      <c r="N72" s="36">
        <v>0</v>
      </c>
      <c r="O72" s="70" t="s">
        <v>175</v>
      </c>
      <c r="P72" s="36">
        <v>0</v>
      </c>
      <c r="Q72" s="77">
        <v>0</v>
      </c>
    </row>
    <row r="73" spans="2:17" ht="20.100000000000001" customHeight="1" x14ac:dyDescent="0.25">
      <c r="B73" s="72" t="s">
        <v>125</v>
      </c>
      <c r="C73" s="37">
        <v>-132.25399999999999</v>
      </c>
      <c r="D73" s="37">
        <v>-137.054</v>
      </c>
      <c r="E73" s="110" t="s">
        <v>126</v>
      </c>
      <c r="F73" s="111">
        <v>26</v>
      </c>
      <c r="G73" s="111">
        <v>31</v>
      </c>
      <c r="H73" s="73"/>
      <c r="I73" s="69" t="s">
        <v>127</v>
      </c>
      <c r="J73" s="36">
        <v>0</v>
      </c>
      <c r="K73" s="70" t="s">
        <v>128</v>
      </c>
      <c r="L73" s="36">
        <v>0</v>
      </c>
      <c r="M73" s="70" t="s">
        <v>129</v>
      </c>
      <c r="N73" s="36">
        <v>0</v>
      </c>
      <c r="O73" s="70" t="s">
        <v>176</v>
      </c>
      <c r="P73" s="36">
        <v>0</v>
      </c>
      <c r="Q73" s="77">
        <v>1</v>
      </c>
    </row>
    <row r="74" spans="2:17" ht="20.100000000000001" customHeight="1" x14ac:dyDescent="0.25">
      <c r="B74" s="72" t="s">
        <v>130</v>
      </c>
      <c r="C74" s="37">
        <v>-204.626</v>
      </c>
      <c r="D74" s="37">
        <v>-205.14599999999999</v>
      </c>
      <c r="E74" s="110" t="s">
        <v>131</v>
      </c>
      <c r="F74" s="112">
        <v>20</v>
      </c>
      <c r="G74" s="112">
        <v>20</v>
      </c>
      <c r="H74" s="73"/>
      <c r="I74" s="69" t="s">
        <v>132</v>
      </c>
      <c r="J74" s="36">
        <v>0</v>
      </c>
      <c r="K74" s="70" t="s">
        <v>133</v>
      </c>
      <c r="L74" s="36">
        <v>0</v>
      </c>
      <c r="M74" s="69" t="s">
        <v>134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135</v>
      </c>
      <c r="C75" s="37">
        <v>-111.52</v>
      </c>
      <c r="D75" s="37">
        <v>-113.133</v>
      </c>
      <c r="E75" s="110" t="s">
        <v>136</v>
      </c>
      <c r="F75" s="112">
        <v>50</v>
      </c>
      <c r="G75" s="112">
        <v>50</v>
      </c>
      <c r="H75" s="74"/>
      <c r="I75" s="69" t="s">
        <v>137</v>
      </c>
      <c r="J75" s="36">
        <v>0</v>
      </c>
      <c r="K75" s="70" t="s">
        <v>138</v>
      </c>
      <c r="L75" s="36">
        <v>0</v>
      </c>
      <c r="M75" s="69" t="s">
        <v>139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140</v>
      </c>
      <c r="C76" s="37">
        <v>27.234000000000002</v>
      </c>
      <c r="D76" s="37">
        <v>23.795999999999999</v>
      </c>
      <c r="E76" s="110" t="s">
        <v>141</v>
      </c>
      <c r="F76" s="112">
        <v>50</v>
      </c>
      <c r="G76" s="112">
        <v>50</v>
      </c>
      <c r="H76" s="74"/>
      <c r="I76" s="69" t="s">
        <v>142</v>
      </c>
      <c r="J76" s="36">
        <v>0</v>
      </c>
      <c r="K76" s="69" t="s">
        <v>143</v>
      </c>
      <c r="L76" s="36">
        <v>0</v>
      </c>
      <c r="M76" s="70" t="s">
        <v>144</v>
      </c>
      <c r="N76" s="36">
        <v>0</v>
      </c>
      <c r="O76" s="54"/>
      <c r="P76" s="54"/>
    </row>
    <row r="77" spans="2:17" ht="20.100000000000001" customHeight="1" x14ac:dyDescent="0.25">
      <c r="B77" s="72" t="s">
        <v>145</v>
      </c>
      <c r="C77" s="37">
        <v>32.19</v>
      </c>
      <c r="D77" s="37">
        <v>28.295999999999999</v>
      </c>
      <c r="E77" s="110" t="s">
        <v>146</v>
      </c>
      <c r="F77" s="112">
        <v>190</v>
      </c>
      <c r="G77" s="112">
        <v>190</v>
      </c>
      <c r="H77" s="73"/>
      <c r="I77" s="69" t="s">
        <v>147</v>
      </c>
      <c r="J77" s="36">
        <v>0</v>
      </c>
      <c r="K77" s="69" t="s">
        <v>148</v>
      </c>
      <c r="L77" s="36">
        <v>0</v>
      </c>
      <c r="M77" s="70" t="s">
        <v>149</v>
      </c>
      <c r="N77" s="36">
        <v>0</v>
      </c>
      <c r="O77" s="54"/>
      <c r="P77" s="54"/>
    </row>
    <row r="78" spans="2:17" ht="20.100000000000001" customHeight="1" x14ac:dyDescent="0.25">
      <c r="B78" s="72" t="s">
        <v>150</v>
      </c>
      <c r="C78" s="37">
        <v>23.571999999999999</v>
      </c>
      <c r="D78" s="37">
        <v>20.294</v>
      </c>
      <c r="E78" s="110" t="s">
        <v>151</v>
      </c>
      <c r="F78" s="113"/>
      <c r="G78" s="113"/>
      <c r="H78" s="73"/>
      <c r="I78" s="70" t="s">
        <v>152</v>
      </c>
      <c r="J78" s="36">
        <v>0</v>
      </c>
      <c r="K78" s="69" t="s">
        <v>153</v>
      </c>
      <c r="L78" s="36">
        <v>0</v>
      </c>
      <c r="M78" s="75" t="s">
        <v>154</v>
      </c>
      <c r="N78" s="36">
        <v>0</v>
      </c>
      <c r="O78" s="54"/>
      <c r="P78" s="54"/>
    </row>
    <row r="79" spans="2:17" ht="20.100000000000001" customHeight="1" x14ac:dyDescent="0.25">
      <c r="B79" s="72" t="s">
        <v>155</v>
      </c>
      <c r="C79" s="37">
        <v>24.518000000000001</v>
      </c>
      <c r="D79" s="37">
        <v>21.196999999999999</v>
      </c>
      <c r="E79" s="109" t="s">
        <v>156</v>
      </c>
      <c r="F79" s="37">
        <v>25.1</v>
      </c>
      <c r="G79" s="37">
        <v>16</v>
      </c>
      <c r="H79" s="73"/>
      <c r="I79" s="70" t="s">
        <v>157</v>
      </c>
      <c r="J79" s="36">
        <v>0</v>
      </c>
      <c r="K79" s="70" t="s">
        <v>158</v>
      </c>
      <c r="L79" s="36">
        <v>0</v>
      </c>
      <c r="M79" s="70" t="s">
        <v>159</v>
      </c>
      <c r="N79" s="36">
        <v>0</v>
      </c>
      <c r="O79" s="53"/>
      <c r="P79" s="53"/>
    </row>
    <row r="80" spans="2:17" ht="20.100000000000001" customHeight="1" x14ac:dyDescent="0.25">
      <c r="B80" s="76" t="s">
        <v>160</v>
      </c>
      <c r="C80" s="114">
        <v>1.63E-5</v>
      </c>
      <c r="D80" s="114">
        <v>1.66E-5</v>
      </c>
      <c r="E80" s="110" t="s">
        <v>161</v>
      </c>
      <c r="F80" s="111">
        <v>28</v>
      </c>
      <c r="G80" s="111">
        <v>49.8</v>
      </c>
      <c r="H80" s="73"/>
      <c r="I80" s="70" t="s">
        <v>162</v>
      </c>
      <c r="J80" s="36">
        <v>0</v>
      </c>
      <c r="K80" s="69" t="s">
        <v>163</v>
      </c>
      <c r="L80" s="36">
        <v>0</v>
      </c>
      <c r="M80" s="70" t="s">
        <v>164</v>
      </c>
      <c r="N80" s="36">
        <v>4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3" t="s">
        <v>165</v>
      </c>
      <c r="C84" s="133"/>
    </row>
    <row r="85" spans="2:16" ht="15" customHeight="1" x14ac:dyDescent="0.25">
      <c r="B85" s="134" t="s">
        <v>180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</row>
    <row r="86" spans="2:16" ht="15" customHeight="1" x14ac:dyDescent="0.25">
      <c r="B86" s="126" t="s">
        <v>193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8"/>
    </row>
    <row r="87" spans="2:16" ht="15" customHeight="1" x14ac:dyDescent="0.25">
      <c r="B87" s="126" t="s">
        <v>199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8"/>
    </row>
    <row r="88" spans="2:16" ht="15" customHeight="1" x14ac:dyDescent="0.25">
      <c r="B88" s="126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8"/>
    </row>
    <row r="89" spans="2:16" ht="15" customHeight="1" x14ac:dyDescent="0.25">
      <c r="B89" s="126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8"/>
    </row>
    <row r="90" spans="2:16" ht="15" customHeight="1" x14ac:dyDescent="0.25"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8"/>
    </row>
    <row r="91" spans="2:16" ht="15" customHeight="1" x14ac:dyDescent="0.25"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8"/>
    </row>
    <row r="92" spans="2:16" ht="15" customHeight="1" x14ac:dyDescent="0.25">
      <c r="B92" s="126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8"/>
    </row>
    <row r="93" spans="2:16" ht="15" customHeigh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</row>
    <row r="94" spans="2:16" ht="15" customHeight="1" x14ac:dyDescent="0.25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2"/>
    </row>
    <row r="95" spans="2:16" ht="15" customHeigh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</row>
    <row r="96" spans="2:16" ht="15" customHeigh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2"/>
    </row>
    <row r="97" spans="2:16" ht="15" customHeigh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2"/>
    </row>
    <row r="98" spans="2:16" ht="15" customHeigh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2"/>
    </row>
    <row r="99" spans="2:16" ht="15" customHeight="1" x14ac:dyDescent="0.25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2024-04-01T05:06:32Z</dcterms:modified>
</cp:coreProperties>
</file>