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3월\"/>
    </mc:Choice>
  </mc:AlternateContent>
  <bookViews>
    <workbookView xWindow="0" yWindow="0" windowWidth="28800" windowHeight="1228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<sst xmlns="http://schemas.openxmlformats.org/spreadsheetml/2006/main" count="209" uniqueCount="187">
  <si>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</si>
  <si>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</si>
  <si>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</si>
  <si>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</si>
  <si>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</si>
  <si>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</si>
  <si>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</si>
  <si>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</si>
  <si>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</si>
  <si>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</si>
  <si>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</si>
  <si>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</si>
  <si>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</si>
  <si>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</si>
  <si>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</si>
  <si>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</si>
  <si>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</si>
  <si>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</si>
  <si>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</si>
  <si>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</si>
  <si>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</si>
  <si>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</si>
  <si>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</si>
  <si>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</si>
  <si>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</si>
  <si>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</si>
  <si>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</si>
  <si>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</si>
  <si>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</si>
  <si>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</si>
  <si>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</si>
  <si>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</si>
  <si>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</si>
  <si>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</si>
  <si>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</si>
  <si>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</si>
  <si>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</si>
  <si>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</si>
  <si>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</si>
  <si>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</si>
  <si>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</si>
  <si>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</si>
  <si>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</si>
  <si>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</si>
  <si>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</si>
  <si>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</si>
  <si>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</si>
  <si>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</si>
  <si>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</si>
  <si>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</si>
  <si>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</si>
  <si>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</si>
  <si>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</si>
  <si>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</si>
  <si>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</si>
  <si>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</si>
  <si>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</si>
  <si>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</si>
  <si>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</si>
  <si>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</si>
  <si>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</si>
  <si>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</si>
  <si>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</si>
  <si>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</si>
  <si>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</si>
  <si>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</si>
  <si>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</si>
  <si>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</si>
  <si>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</si>
  <si>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</si>
  <si>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</si>
  <si>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</si>
  <si>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</si>
  <si>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</si>
  <si>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</si>
  <si>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</si>
  <si>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</si>
  <si>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</si>
  <si>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</si>
  <si>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</si>
  <si>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</si>
  <si>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</si>
  <si>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</si>
  <si>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</si>
  <si>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</si>
  <si>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</si>
  <si>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</si>
  <si>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</si>
  <si>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</si>
  <si>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</si>
  <si>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</si>
  <si>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</si>
  <si>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</si>
  <si>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</si>
  <si>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</si>
  <si>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</si>
  <si>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</si>
  <si>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</si>
  <si>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</si>
  <si>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</si>
  <si>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</si>
  <si>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</si>
  <si>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</si>
  <si>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</si>
  <si>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</si>
  <si>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</si>
  <si>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</si>
  <si>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</si>
  <si>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</si>
  <si>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</si>
  <si>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</si>
  <si>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</si>
  <si>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</si>
  <si>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</si>
  <si>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</si>
  <si>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</si>
  <si>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</si>
  <si>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</si>
  <si>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</si>
  <si>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</si>
  <si>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</si>
  <si>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</si>
  <si>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</si>
  <si>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</si>
  <si>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</si>
  <si>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</si>
  <si>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</si>
  <si>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</si>
  <si>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</si>
  <si>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</si>
  <si>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</si>
  <si>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</si>
  <si>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</si>
  <si>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</si>
  <si>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</si>
  <si>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</si>
  <si>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</si>
  <si>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</si>
  <si>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</si>
  <si>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</si>
  <si>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</si>
  <si>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</si>
  <si>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</si>
  <si>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</si>
  <si>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</si>
  <si>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</si>
  <si>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</si>
  <si>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</si>
  <si>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</si>
  <si>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</si>
  <si>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</si>
  <si>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</si>
  <si>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</si>
  <si>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</si>
  <si>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</si>
  <si>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</si>
  <si>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</si>
  <si>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</si>
  <si>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</si>
  <si>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</si>
  <si>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</si>
  <si>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</si>
  <si>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</si>
  <si>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</si>
  <si>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</si>
  <si>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</si>
  <si>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</si>
  <si>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</si>
  <si>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</si>
  <si>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</si>
  <si>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</si>
  <si>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</si>
  <si>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</si>
  <si>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</si>
  <si>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</si>
  <si>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</si>
  <si>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</si>
  <si>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</si>
  <si>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</si>
  <si>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</si>
  <si>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임상규</t>
    <phoneticPr fontId="3" type="noConversion"/>
  </si>
  <si>
    <t>1) 월령으로 인한 방풍막 연결</t>
    <phoneticPr fontId="3" type="noConversion"/>
  </si>
  <si>
    <t>짙은구름 및 높은습도로 인한 저녁플랫 미촬영 및 관측대기</t>
    <phoneticPr fontId="3" type="noConversion"/>
  </si>
  <si>
    <t>SE</t>
    <phoneticPr fontId="3" type="noConversion"/>
  </si>
  <si>
    <t>NE</t>
    <phoneticPr fontId="3" type="noConversion"/>
  </si>
  <si>
    <t>SE</t>
    <phoneticPr fontId="3" type="noConversion"/>
  </si>
  <si>
    <t>[02:36]짙은구름 및 높은습도가 지속되어 관측종료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</si>
</sst>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177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Protection="1">
      <alignment vertical="center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3" sqref="C3:D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26" t="s">
        <v>0</v>
      </c>
      <c r="C2" s="12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27">
        <v>45378</v>
      </c>
      <c r="D3" s="128"/>
      <c r="E3" s="1"/>
      <c r="F3" s="1"/>
      <c r="G3" s="1"/>
      <c r="H3" s="1"/>
      <c r="I3" s="1"/>
      <c r="J3" s="1"/>
      <c r="K3" s="39" t="s">
        <v>2</v>
      </c>
      <c r="L3" s="129">
        <f>(P31-(P32+P33))/P31*100</f>
        <v>0</v>
      </c>
      <c r="M3" s="129"/>
      <c r="N3" s="39" t="s">
        <v>3</v>
      </c>
      <c r="O3" s="129">
        <f>(P31-P33)/P31*100</f>
        <v>100</v>
      </c>
      <c r="P3" s="129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26" t="s">
        <v>6</v>
      </c>
      <c r="C7" s="12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0.72569444444444453</v>
      </c>
      <c r="D9" s="83"/>
      <c r="E9" s="83">
        <v>13</v>
      </c>
      <c r="F9" s="83">
        <v>90</v>
      </c>
      <c r="G9" s="84" t="s">
        <v>183</v>
      </c>
      <c r="H9" s="85">
        <v>2.2999999999999998</v>
      </c>
      <c r="I9" s="114">
        <v>93</v>
      </c>
      <c r="J9" s="86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2:16" ht="14.25" customHeight="1" x14ac:dyDescent="0.25">
      <c r="B10" s="25" t="s">
        <v>22</v>
      </c>
      <c r="C10" s="104">
        <v>0.9375</v>
      </c>
      <c r="D10" s="85"/>
      <c r="E10" s="85">
        <v>11.8</v>
      </c>
      <c r="F10" s="85">
        <v>90</v>
      </c>
      <c r="G10" s="114" t="s">
        <v>184</v>
      </c>
      <c r="H10" s="85">
        <v>1.3</v>
      </c>
      <c r="I10" s="105"/>
      <c r="J10" s="86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ht="14.25" customHeight="1" thickBot="1" x14ac:dyDescent="0.3">
      <c r="B11" s="9" t="s">
        <v>23</v>
      </c>
      <c r="C11" s="109">
        <v>0.10833333333333334</v>
      </c>
      <c r="D11" s="110"/>
      <c r="E11" s="110">
        <v>11</v>
      </c>
      <c r="F11" s="110">
        <v>90</v>
      </c>
      <c r="G11" s="114" t="s">
        <v>185</v>
      </c>
      <c r="H11" s="110">
        <v>1.6</v>
      </c>
      <c r="I11" s="111"/>
      <c r="J11" s="86">
        <f>IF(L11, 1, 0) + IF(M11, 2, 0) + IF(N11, 4, 0) + IF(O11, 8, 0) + IF(P11, 16, 0)</f>
        <v>12</v>
      </c>
      <c r="K11" s="8" t="b">
        <v>0</v>
      </c>
      <c r="L11" s="8" t="b">
        <v>0</v>
      </c>
      <c r="M11" s="8" t="b">
        <v>0</v>
      </c>
      <c r="N11" s="8" t="b">
        <v>1</v>
      </c>
      <c r="O11" s="8" t="b">
        <v>1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23.382638888888891</v>
      </c>
      <c r="D12" s="12" t="e">
        <f>AVERAGE(D9:D11)</f>
        <v>#DIV/0!</v>
      </c>
      <c r="E12" s="12">
        <f>AVERAGE(E9:E11)</f>
        <v>11.933333333333332</v>
      </c>
      <c r="F12" s="13">
        <f>AVERAGE(F9:F11)</f>
        <v>90</v>
      </c>
      <c r="G12" s="14"/>
      <c r="H12" s="15">
        <f>AVERAGE(H9:H11)</f>
        <v>1.7333333333333332</v>
      </c>
      <c r="I12" s="16"/>
      <c r="J12" s="17">
        <f>AVERAGE(J9:J11)</f>
        <v>12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26" t="s">
        <v>25</v>
      </c>
      <c r="C14" s="12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41</v>
      </c>
      <c r="D16" s="93" t="s">
        <v>42</v>
      </c>
      <c r="E16" s="93" t="s">
        <v>42</v>
      </c>
      <c r="F16" s="106"/>
      <c r="G16" s="93"/>
      <c r="H16" s="93"/>
      <c r="I16" s="93"/>
      <c r="J16" s="93"/>
      <c r="K16" s="93"/>
      <c r="L16" s="93"/>
      <c r="M16" s="93"/>
      <c r="N16" s="93"/>
      <c r="O16" s="93"/>
      <c r="P16" s="93" t="s">
        <v>43</v>
      </c>
    </row>
    <row r="17" spans="2:16" ht="14.1" customHeight="1" x14ac:dyDescent="0.25">
      <c r="B17" s="25" t="s">
        <v>44</v>
      </c>
      <c r="C17" s="107">
        <v>0.68194444444444446</v>
      </c>
      <c r="D17" s="107">
        <v>0.68333333333333324</v>
      </c>
      <c r="E17" s="107">
        <v>0.10833333333333334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>
        <v>0.1173611111111111</v>
      </c>
    </row>
    <row r="18" spans="2:16" ht="14.1" customHeight="1" x14ac:dyDescent="0.25">
      <c r="B18" s="25" t="s">
        <v>45</v>
      </c>
      <c r="C18" s="106">
        <v>6923</v>
      </c>
      <c r="D18" s="106">
        <f>C18+1</f>
        <v>6924</v>
      </c>
      <c r="E18" s="106">
        <f>D19+1</f>
        <v>6929</v>
      </c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>
        <v>6934</v>
      </c>
    </row>
    <row r="19" spans="2:16" ht="14.1" customHeight="1" thickBot="1" x14ac:dyDescent="0.3">
      <c r="B19" s="9" t="s">
        <v>46</v>
      </c>
      <c r="C19" s="113"/>
      <c r="D19" s="106">
        <v>6928</v>
      </c>
      <c r="E19" s="108">
        <v>6933</v>
      </c>
      <c r="F19" s="108"/>
      <c r="G19" s="108"/>
      <c r="H19" s="108"/>
      <c r="I19" s="108"/>
      <c r="J19" s="108"/>
      <c r="K19" s="108"/>
      <c r="L19" s="108"/>
      <c r="M19" s="108"/>
      <c r="N19" s="106"/>
      <c r="O19" s="106"/>
      <c r="P19" s="113"/>
    </row>
    <row r="20" spans="2:16" ht="14.1" customHeight="1" thickBot="1" x14ac:dyDescent="0.3">
      <c r="B20" s="21" t="s">
        <v>47</v>
      </c>
      <c r="C20" s="20"/>
      <c r="D20" s="22">
        <f>IF(ISNUMBER(D18),D19-D18+1,"")</f>
        <v>5</v>
      </c>
      <c r="E20" s="23">
        <f t="shared" ref="E20:O20" si="0">IF(ISNUMBER(E18),E19-E18+1,"")</f>
        <v>5</v>
      </c>
      <c r="F20" s="23" t="str">
        <f t="shared" si="0"/>
        <v/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35" t="s">
        <v>48</v>
      </c>
      <c r="C22" s="25" t="s">
        <v>21</v>
      </c>
      <c r="D22" s="25" t="s">
        <v>23</v>
      </c>
      <c r="E22" s="25" t="s">
        <v>49</v>
      </c>
      <c r="F22" s="136" t="s">
        <v>50</v>
      </c>
      <c r="G22" s="136"/>
      <c r="H22" s="136"/>
      <c r="I22" s="136"/>
      <c r="J22" s="25" t="s">
        <v>21</v>
      </c>
      <c r="K22" s="25" t="s">
        <v>23</v>
      </c>
      <c r="L22" s="25" t="s">
        <v>49</v>
      </c>
      <c r="M22" s="136" t="s">
        <v>50</v>
      </c>
      <c r="N22" s="136"/>
      <c r="O22" s="136"/>
      <c r="P22" s="136"/>
    </row>
    <row r="23" spans="2:16" ht="13.5" customHeight="1" x14ac:dyDescent="0.25">
      <c r="B23" s="135"/>
      <c r="C23" s="84"/>
      <c r="D23" s="84"/>
      <c r="E23" s="84" t="s">
        <v>51</v>
      </c>
      <c r="F23" s="134" t="s">
        <v>175</v>
      </c>
      <c r="G23" s="134"/>
      <c r="H23" s="134"/>
      <c r="I23" s="134"/>
      <c r="J23" s="114"/>
      <c r="K23" s="114"/>
      <c r="L23" s="114" t="s">
        <v>52</v>
      </c>
      <c r="M23" s="134" t="s">
        <v>175</v>
      </c>
      <c r="N23" s="134"/>
      <c r="O23" s="134"/>
      <c r="P23" s="134"/>
    </row>
    <row r="24" spans="2:16" ht="13.5" customHeight="1" x14ac:dyDescent="0.25">
      <c r="B24" s="135"/>
      <c r="C24" s="84"/>
      <c r="D24" s="84"/>
      <c r="E24" s="84" t="s">
        <v>53</v>
      </c>
      <c r="F24" s="134" t="s">
        <v>175</v>
      </c>
      <c r="G24" s="134"/>
      <c r="H24" s="134"/>
      <c r="I24" s="134"/>
      <c r="J24" s="114"/>
      <c r="K24" s="114"/>
      <c r="L24" s="114" t="s">
        <v>54</v>
      </c>
      <c r="M24" s="134" t="s">
        <v>175</v>
      </c>
      <c r="N24" s="134"/>
      <c r="O24" s="134"/>
      <c r="P24" s="134"/>
    </row>
    <row r="25" spans="2:16" ht="13.5" customHeight="1" x14ac:dyDescent="0.25">
      <c r="B25" s="135"/>
      <c r="C25" s="84"/>
      <c r="D25" s="84"/>
      <c r="E25" s="84" t="s">
        <v>54</v>
      </c>
      <c r="F25" s="134" t="s">
        <v>175</v>
      </c>
      <c r="G25" s="134"/>
      <c r="H25" s="134"/>
      <c r="I25" s="134"/>
      <c r="J25" s="114"/>
      <c r="K25" s="114"/>
      <c r="L25" s="114" t="s">
        <v>53</v>
      </c>
      <c r="M25" s="134" t="s">
        <v>175</v>
      </c>
      <c r="N25" s="134"/>
      <c r="O25" s="134"/>
      <c r="P25" s="134"/>
    </row>
    <row r="26" spans="2:16" ht="13.5" customHeight="1" x14ac:dyDescent="0.25">
      <c r="B26" s="135"/>
      <c r="C26" s="84"/>
      <c r="D26" s="84"/>
      <c r="E26" s="84" t="s">
        <v>52</v>
      </c>
      <c r="F26" s="134" t="s">
        <v>175</v>
      </c>
      <c r="G26" s="134"/>
      <c r="H26" s="134"/>
      <c r="I26" s="134"/>
      <c r="J26" s="114"/>
      <c r="K26" s="114"/>
      <c r="L26" s="114" t="s">
        <v>51</v>
      </c>
      <c r="M26" s="134" t="s">
        <v>175</v>
      </c>
      <c r="N26" s="134"/>
      <c r="O26" s="134"/>
      <c r="P26" s="13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26" t="s">
        <v>55</v>
      </c>
      <c r="C28" s="126"/>
      <c r="D28" s="12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56</v>
      </c>
      <c r="D29" s="28" t="s">
        <v>57</v>
      </c>
      <c r="E29" s="28" t="s">
        <v>58</v>
      </c>
      <c r="F29" s="28" t="s">
        <v>59</v>
      </c>
      <c r="G29" s="28" t="s">
        <v>60</v>
      </c>
      <c r="H29" s="28" t="s">
        <v>61</v>
      </c>
      <c r="I29" s="28" t="s">
        <v>62</v>
      </c>
      <c r="J29" s="28" t="s">
        <v>63</v>
      </c>
      <c r="K29" s="28" t="s">
        <v>64</v>
      </c>
      <c r="L29" s="28" t="s">
        <v>65</v>
      </c>
      <c r="M29" s="28" t="s">
        <v>66</v>
      </c>
      <c r="N29" s="28" t="s">
        <v>67</v>
      </c>
      <c r="O29" s="29" t="s">
        <v>68</v>
      </c>
      <c r="P29" s="30" t="s">
        <v>69</v>
      </c>
    </row>
    <row r="30" spans="2:16" ht="14.1" customHeight="1" x14ac:dyDescent="0.25">
      <c r="B30" s="26" t="s">
        <v>173</v>
      </c>
      <c r="C30" s="94">
        <v>0.18611111111111112</v>
      </c>
      <c r="D30" s="95"/>
      <c r="E30" s="95"/>
      <c r="F30" s="95"/>
      <c r="G30" s="95">
        <v>0.2076388888888889</v>
      </c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0.39375000000000004</v>
      </c>
    </row>
    <row r="31" spans="2:16" ht="14.1" customHeight="1" x14ac:dyDescent="0.25">
      <c r="B31" s="26" t="s">
        <v>174</v>
      </c>
      <c r="C31" s="112">
        <v>0.18611111111111112</v>
      </c>
      <c r="D31" s="82"/>
      <c r="E31" s="82"/>
      <c r="F31" s="82"/>
      <c r="G31" s="82">
        <v>0.2076388888888889</v>
      </c>
      <c r="H31" s="82"/>
      <c r="I31" s="82"/>
      <c r="J31" s="82"/>
      <c r="K31" s="82"/>
      <c r="L31" s="82"/>
      <c r="M31" s="82"/>
      <c r="N31" s="82"/>
      <c r="O31" s="97"/>
      <c r="P31" s="31">
        <f>SUM(C31:N31)</f>
        <v>0.39375000000000004</v>
      </c>
    </row>
    <row r="32" spans="2:16" ht="14.1" customHeight="1" x14ac:dyDescent="0.25">
      <c r="B32" s="26" t="s">
        <v>70</v>
      </c>
      <c r="C32" s="98">
        <v>0.18611111111111112</v>
      </c>
      <c r="D32" s="99"/>
      <c r="E32" s="99"/>
      <c r="F32" s="99"/>
      <c r="G32" s="99">
        <v>0.2076388888888889</v>
      </c>
      <c r="H32" s="99"/>
      <c r="I32" s="99"/>
      <c r="J32" s="99"/>
      <c r="K32" s="99"/>
      <c r="L32" s="99"/>
      <c r="M32" s="99"/>
      <c r="N32" s="99"/>
      <c r="O32" s="100"/>
      <c r="P32" s="31">
        <f>SUM(C32:N32)</f>
        <v>0.39375000000000004</v>
      </c>
    </row>
    <row r="33" spans="2:16" ht="14.1" customHeight="1" thickBot="1" x14ac:dyDescent="0.3">
      <c r="B33" s="26" t="s">
        <v>71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172</v>
      </c>
      <c r="C34" s="79">
        <f>C31-C32-C33</f>
        <v>0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0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47" t="s">
        <v>72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</row>
    <row r="37" spans="2:16" ht="18" customHeight="1" x14ac:dyDescent="0.25">
      <c r="B37" s="148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</row>
    <row r="38" spans="2:16" ht="18" customHeight="1" x14ac:dyDescent="0.25">
      <c r="B38" s="148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</row>
    <row r="39" spans="2:16" ht="18" customHeight="1" x14ac:dyDescent="0.25">
      <c r="B39" s="148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2:16" ht="18" customHeight="1" x14ac:dyDescent="0.25">
      <c r="B40" s="148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</row>
    <row r="41" spans="2:16" ht="18" customHeight="1" x14ac:dyDescent="0.25">
      <c r="B41" s="149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38" t="s">
        <v>73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40"/>
    </row>
    <row r="44" spans="2:16" ht="14.1" customHeight="1" x14ac:dyDescent="0.25">
      <c r="B44" s="141" t="s">
        <v>182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" customHeight="1" x14ac:dyDescent="0.25">
      <c r="B45" s="144" t="s">
        <v>186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6"/>
    </row>
    <row r="46" spans="2:16" ht="14.1" customHeigh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6"/>
    </row>
    <row r="47" spans="2:16" ht="14.1" customHeigh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6"/>
    </row>
    <row r="48" spans="2:16" ht="14.1" customHeigh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6"/>
    </row>
    <row r="49" spans="2:16" ht="14.1" customHeigh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6"/>
    </row>
    <row r="50" spans="2:16" ht="14.1" customHeigh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6"/>
    </row>
    <row r="51" spans="2:16" ht="14.1" customHeigh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6"/>
    </row>
    <row r="52" spans="2:16" ht="14.1" customHeight="1" thickBot="1" x14ac:dyDescent="0.3">
      <c r="B52" s="163"/>
      <c r="C52" s="164"/>
      <c r="D52" s="145"/>
      <c r="E52" s="145"/>
      <c r="F52" s="145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" customHeight="1" thickTop="1" thickBot="1" x14ac:dyDescent="0.3">
      <c r="B53" s="166" t="s">
        <v>171</v>
      </c>
      <c r="C53" s="167"/>
      <c r="D53" s="88"/>
      <c r="E53" s="88"/>
      <c r="F53" s="88"/>
      <c r="G53" s="170"/>
      <c r="H53" s="167"/>
      <c r="I53" s="167"/>
      <c r="J53" s="167"/>
      <c r="K53" s="167"/>
      <c r="L53" s="167"/>
      <c r="M53" s="167"/>
      <c r="N53" s="167"/>
      <c r="O53" s="167"/>
      <c r="P53" s="171"/>
    </row>
    <row r="54" spans="2:16" ht="14.1" customHeight="1" thickTop="1" thickBot="1" x14ac:dyDescent="0.3">
      <c r="B54" s="168" t="s">
        <v>170</v>
      </c>
      <c r="C54" s="169"/>
      <c r="D54" s="169"/>
      <c r="E54" s="169"/>
      <c r="F54" s="88">
        <v>1729</v>
      </c>
      <c r="G54" s="172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25"/>
    <row r="56" spans="2:16" ht="17.25" customHeight="1" x14ac:dyDescent="0.25">
      <c r="B56" s="150" t="s">
        <v>74</v>
      </c>
      <c r="C56" s="150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1" t="s">
        <v>75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76</v>
      </c>
      <c r="O57" s="152"/>
      <c r="P57" s="155"/>
    </row>
    <row r="58" spans="2:16" ht="17.100000000000001" customHeight="1" x14ac:dyDescent="0.25">
      <c r="B58" s="156" t="s">
        <v>77</v>
      </c>
      <c r="C58" s="157"/>
      <c r="D58" s="158"/>
      <c r="E58" s="156" t="s">
        <v>78</v>
      </c>
      <c r="F58" s="157"/>
      <c r="G58" s="158"/>
      <c r="H58" s="157" t="s">
        <v>79</v>
      </c>
      <c r="I58" s="157"/>
      <c r="J58" s="157"/>
      <c r="K58" s="159" t="s">
        <v>80</v>
      </c>
      <c r="L58" s="157"/>
      <c r="M58" s="160"/>
      <c r="N58" s="161"/>
      <c r="O58" s="157"/>
      <c r="P58" s="162"/>
    </row>
    <row r="59" spans="2:16" ht="20.100000000000001" customHeight="1" x14ac:dyDescent="0.25">
      <c r="B59" s="175" t="s">
        <v>81</v>
      </c>
      <c r="C59" s="176"/>
      <c r="D59" s="35" t="b">
        <v>1</v>
      </c>
      <c r="E59" s="175" t="s">
        <v>82</v>
      </c>
      <c r="F59" s="176"/>
      <c r="G59" s="35" t="b">
        <v>1</v>
      </c>
      <c r="H59" s="177" t="s">
        <v>83</v>
      </c>
      <c r="I59" s="176"/>
      <c r="J59" s="35" t="b">
        <v>1</v>
      </c>
      <c r="K59" s="177" t="s">
        <v>84</v>
      </c>
      <c r="L59" s="176"/>
      <c r="M59" s="35" t="b">
        <v>1</v>
      </c>
      <c r="N59" s="178" t="s">
        <v>85</v>
      </c>
      <c r="O59" s="176"/>
      <c r="P59" s="35" t="b">
        <v>1</v>
      </c>
    </row>
    <row r="60" spans="2:16" ht="20.100000000000001" customHeight="1" x14ac:dyDescent="0.25">
      <c r="B60" s="175" t="s">
        <v>86</v>
      </c>
      <c r="C60" s="176"/>
      <c r="D60" s="35" t="b">
        <v>1</v>
      </c>
      <c r="E60" s="175" t="s">
        <v>87</v>
      </c>
      <c r="F60" s="176"/>
      <c r="G60" s="35" t="b">
        <v>1</v>
      </c>
      <c r="H60" s="177" t="s">
        <v>88</v>
      </c>
      <c r="I60" s="176"/>
      <c r="J60" s="35" t="b">
        <v>1</v>
      </c>
      <c r="K60" s="177" t="s">
        <v>89</v>
      </c>
      <c r="L60" s="176"/>
      <c r="M60" s="35" t="b">
        <v>1</v>
      </c>
      <c r="N60" s="178" t="s">
        <v>90</v>
      </c>
      <c r="O60" s="176"/>
      <c r="P60" s="35" t="b">
        <v>1</v>
      </c>
    </row>
    <row r="61" spans="2:16" ht="20.100000000000001" customHeight="1" x14ac:dyDescent="0.25">
      <c r="B61" s="175" t="s">
        <v>91</v>
      </c>
      <c r="C61" s="176"/>
      <c r="D61" s="35" t="b">
        <v>1</v>
      </c>
      <c r="E61" s="175" t="s">
        <v>92</v>
      </c>
      <c r="F61" s="176"/>
      <c r="G61" s="35" t="b">
        <v>1</v>
      </c>
      <c r="H61" s="177" t="s">
        <v>93</v>
      </c>
      <c r="I61" s="176"/>
      <c r="J61" s="35" t="b">
        <v>1</v>
      </c>
      <c r="K61" s="177" t="s">
        <v>94</v>
      </c>
      <c r="L61" s="176"/>
      <c r="M61" s="35" t="b">
        <v>1</v>
      </c>
      <c r="N61" s="178" t="s">
        <v>95</v>
      </c>
      <c r="O61" s="176"/>
      <c r="P61" s="35" t="b">
        <v>1</v>
      </c>
    </row>
    <row r="62" spans="2:16" ht="20.100000000000001" customHeight="1" x14ac:dyDescent="0.25">
      <c r="B62" s="177" t="s">
        <v>93</v>
      </c>
      <c r="C62" s="176"/>
      <c r="D62" s="35" t="b">
        <v>1</v>
      </c>
      <c r="E62" s="175" t="s">
        <v>96</v>
      </c>
      <c r="F62" s="176"/>
      <c r="G62" s="35" t="b">
        <v>1</v>
      </c>
      <c r="H62" s="177" t="s">
        <v>97</v>
      </c>
      <c r="I62" s="176"/>
      <c r="J62" s="35" t="b">
        <v>0</v>
      </c>
      <c r="K62" s="177" t="s">
        <v>98</v>
      </c>
      <c r="L62" s="176"/>
      <c r="M62" s="35" t="b">
        <v>1</v>
      </c>
      <c r="N62" s="178" t="s">
        <v>88</v>
      </c>
      <c r="O62" s="176"/>
      <c r="P62" s="35" t="b">
        <v>1</v>
      </c>
    </row>
    <row r="63" spans="2:16" ht="20.100000000000001" customHeight="1" x14ac:dyDescent="0.25">
      <c r="B63" s="177" t="s">
        <v>99</v>
      </c>
      <c r="C63" s="176"/>
      <c r="D63" s="35" t="b">
        <v>1</v>
      </c>
      <c r="E63" s="175" t="s">
        <v>100</v>
      </c>
      <c r="F63" s="176"/>
      <c r="G63" s="35" t="b">
        <v>1</v>
      </c>
      <c r="H63" s="41"/>
      <c r="I63" s="42"/>
      <c r="J63" s="43"/>
      <c r="K63" s="177" t="s">
        <v>101</v>
      </c>
      <c r="L63" s="176"/>
      <c r="M63" s="35" t="b">
        <v>1</v>
      </c>
      <c r="N63" s="178" t="s">
        <v>169</v>
      </c>
      <c r="O63" s="176"/>
      <c r="P63" s="35" t="b">
        <v>1</v>
      </c>
    </row>
    <row r="64" spans="2:16" ht="20.100000000000001" customHeight="1" x14ac:dyDescent="0.25">
      <c r="B64" s="177" t="s">
        <v>102</v>
      </c>
      <c r="C64" s="176"/>
      <c r="D64" s="35" t="b">
        <v>0</v>
      </c>
      <c r="E64" s="175" t="s">
        <v>103</v>
      </c>
      <c r="F64" s="176"/>
      <c r="G64" s="35" t="b">
        <v>1</v>
      </c>
      <c r="H64" s="44"/>
      <c r="I64" s="45"/>
      <c r="J64" s="46"/>
      <c r="K64" s="185" t="s">
        <v>104</v>
      </c>
      <c r="L64" s="186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75" t="s">
        <v>167</v>
      </c>
      <c r="F65" s="176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79" t="s">
        <v>110</v>
      </c>
      <c r="C69" s="179"/>
      <c r="D69" s="54"/>
      <c r="E69" s="54"/>
      <c r="F69" s="181" t="s">
        <v>111</v>
      </c>
      <c r="G69" s="183" t="s">
        <v>112</v>
      </c>
      <c r="H69" s="54"/>
      <c r="I69" s="179" t="s">
        <v>113</v>
      </c>
      <c r="J69" s="179"/>
      <c r="K69" s="54"/>
      <c r="L69" s="55" t="s">
        <v>105</v>
      </c>
      <c r="M69" s="56" t="s">
        <v>106</v>
      </c>
      <c r="N69" s="56" t="s">
        <v>107</v>
      </c>
      <c r="O69" s="56" t="s">
        <v>108</v>
      </c>
      <c r="P69" s="57" t="s">
        <v>109</v>
      </c>
    </row>
    <row r="70" spans="2:17" ht="9.9499999999999993" customHeight="1" thickBot="1" x14ac:dyDescent="0.25">
      <c r="B70" s="180"/>
      <c r="C70" s="180"/>
      <c r="D70" s="58"/>
      <c r="E70" s="59"/>
      <c r="F70" s="182"/>
      <c r="G70" s="184"/>
      <c r="H70" s="60"/>
      <c r="I70" s="180"/>
      <c r="J70" s="180"/>
      <c r="K70" s="54"/>
      <c r="L70" s="61" t="s">
        <v>114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115</v>
      </c>
      <c r="C71" s="65" t="s">
        <v>116</v>
      </c>
      <c r="D71" s="66" t="s">
        <v>117</v>
      </c>
      <c r="E71" s="67" t="s">
        <v>118</v>
      </c>
      <c r="F71" s="65" t="s">
        <v>116</v>
      </c>
      <c r="G71" s="90" t="s">
        <v>117</v>
      </c>
      <c r="H71" s="68"/>
      <c r="I71" s="69" t="s">
        <v>119</v>
      </c>
      <c r="J71" s="36">
        <v>0</v>
      </c>
      <c r="K71" s="70" t="s">
        <v>178</v>
      </c>
      <c r="L71" s="36">
        <v>0</v>
      </c>
      <c r="M71" s="69" t="s">
        <v>120</v>
      </c>
      <c r="N71" s="36">
        <v>0</v>
      </c>
      <c r="O71" s="71" t="s">
        <v>121</v>
      </c>
      <c r="P71" s="36">
        <v>0</v>
      </c>
      <c r="Q71" s="77"/>
    </row>
    <row r="72" spans="2:17" ht="20.100000000000001" customHeight="1" x14ac:dyDescent="0.25">
      <c r="B72" s="72" t="s">
        <v>122</v>
      </c>
      <c r="C72" s="37">
        <v>-151.68199999999999</v>
      </c>
      <c r="D72" s="37">
        <v>-152.54599999999999</v>
      </c>
      <c r="E72" s="115" t="s">
        <v>123</v>
      </c>
      <c r="F72" s="37">
        <v>21.9</v>
      </c>
      <c r="G72" s="37">
        <v>21.4</v>
      </c>
      <c r="H72" s="73"/>
      <c r="I72" s="69" t="s">
        <v>124</v>
      </c>
      <c r="J72" s="36">
        <v>0</v>
      </c>
      <c r="K72" s="70" t="s">
        <v>179</v>
      </c>
      <c r="L72" s="36">
        <v>0</v>
      </c>
      <c r="M72" s="70" t="s">
        <v>125</v>
      </c>
      <c r="N72" s="36">
        <v>0</v>
      </c>
      <c r="O72" s="70" t="s">
        <v>176</v>
      </c>
      <c r="P72" s="36">
        <v>0</v>
      </c>
      <c r="Q72" s="77">
        <v>0</v>
      </c>
    </row>
    <row r="73" spans="2:17" ht="20.100000000000001" customHeight="1" x14ac:dyDescent="0.25">
      <c r="B73" s="72" t="s">
        <v>126</v>
      </c>
      <c r="C73" s="37">
        <v>-133.63800000000001</v>
      </c>
      <c r="D73" s="37">
        <v>-135.72499999999999</v>
      </c>
      <c r="E73" s="116" t="s">
        <v>127</v>
      </c>
      <c r="F73" s="187">
        <v>29</v>
      </c>
      <c r="G73" s="187">
        <v>31</v>
      </c>
      <c r="H73" s="73"/>
      <c r="I73" s="69" t="s">
        <v>128</v>
      </c>
      <c r="J73" s="36">
        <v>0</v>
      </c>
      <c r="K73" s="70" t="s">
        <v>129</v>
      </c>
      <c r="L73" s="36">
        <v>0</v>
      </c>
      <c r="M73" s="70" t="s">
        <v>130</v>
      </c>
      <c r="N73" s="36">
        <v>0</v>
      </c>
      <c r="O73" s="70" t="s">
        <v>177</v>
      </c>
      <c r="P73" s="36">
        <v>0</v>
      </c>
      <c r="Q73" s="77">
        <v>1</v>
      </c>
    </row>
    <row r="74" spans="2:17" ht="20.100000000000001" customHeight="1" x14ac:dyDescent="0.25">
      <c r="B74" s="72" t="s">
        <v>131</v>
      </c>
      <c r="C74" s="37">
        <v>-204.852</v>
      </c>
      <c r="D74" s="37">
        <v>-205.12299999999999</v>
      </c>
      <c r="E74" s="116" t="s">
        <v>132</v>
      </c>
      <c r="F74" s="188">
        <v>20</v>
      </c>
      <c r="G74" s="188">
        <v>20</v>
      </c>
      <c r="H74" s="73"/>
      <c r="I74" s="69" t="s">
        <v>133</v>
      </c>
      <c r="J74" s="36">
        <v>0</v>
      </c>
      <c r="K74" s="70" t="s">
        <v>134</v>
      </c>
      <c r="L74" s="36">
        <v>0</v>
      </c>
      <c r="M74" s="69" t="s">
        <v>135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136</v>
      </c>
      <c r="C75" s="37">
        <v>-112.083</v>
      </c>
      <c r="D75" s="37">
        <v>-112.779</v>
      </c>
      <c r="E75" s="116" t="s">
        <v>137</v>
      </c>
      <c r="F75" s="188">
        <v>50</v>
      </c>
      <c r="G75" s="188">
        <v>50</v>
      </c>
      <c r="H75" s="74"/>
      <c r="I75" s="69" t="s">
        <v>138</v>
      </c>
      <c r="J75" s="36">
        <v>0</v>
      </c>
      <c r="K75" s="70" t="s">
        <v>139</v>
      </c>
      <c r="L75" s="36">
        <v>0</v>
      </c>
      <c r="M75" s="69" t="s">
        <v>140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141</v>
      </c>
      <c r="C76" s="37">
        <v>25.344000000000001</v>
      </c>
      <c r="D76" s="37">
        <v>24.164000000000001</v>
      </c>
      <c r="E76" s="116" t="s">
        <v>142</v>
      </c>
      <c r="F76" s="188">
        <v>50</v>
      </c>
      <c r="G76" s="188">
        <v>50</v>
      </c>
      <c r="H76" s="74"/>
      <c r="I76" s="69" t="s">
        <v>143</v>
      </c>
      <c r="J76" s="36">
        <v>0</v>
      </c>
      <c r="K76" s="69" t="s">
        <v>144</v>
      </c>
      <c r="L76" s="36">
        <v>0</v>
      </c>
      <c r="M76" s="70" t="s">
        <v>145</v>
      </c>
      <c r="N76" s="36">
        <v>0</v>
      </c>
      <c r="O76" s="54"/>
      <c r="P76" s="54"/>
    </row>
    <row r="77" spans="2:17" ht="20.100000000000001" customHeight="1" x14ac:dyDescent="0.25">
      <c r="B77" s="72" t="s">
        <v>146</v>
      </c>
      <c r="C77" s="37">
        <v>30.155000000000001</v>
      </c>
      <c r="D77" s="37">
        <v>28.702000000000002</v>
      </c>
      <c r="E77" s="116" t="s">
        <v>147</v>
      </c>
      <c r="F77" s="188">
        <v>190</v>
      </c>
      <c r="G77" s="188">
        <v>190</v>
      </c>
      <c r="H77" s="73"/>
      <c r="I77" s="69" t="s">
        <v>148</v>
      </c>
      <c r="J77" s="36">
        <v>0</v>
      </c>
      <c r="K77" s="69" t="s">
        <v>149</v>
      </c>
      <c r="L77" s="36">
        <v>0</v>
      </c>
      <c r="M77" s="70" t="s">
        <v>150</v>
      </c>
      <c r="N77" s="36">
        <v>0</v>
      </c>
      <c r="O77" s="54"/>
      <c r="P77" s="54"/>
    </row>
    <row r="78" spans="2:17" ht="20.100000000000001" customHeight="1" x14ac:dyDescent="0.25">
      <c r="B78" s="72" t="s">
        <v>151</v>
      </c>
      <c r="C78" s="37">
        <v>21.683</v>
      </c>
      <c r="D78" s="37">
        <v>20.645</v>
      </c>
      <c r="E78" s="116" t="s">
        <v>152</v>
      </c>
      <c r="F78" s="189"/>
      <c r="G78" s="189"/>
      <c r="H78" s="73"/>
      <c r="I78" s="70" t="s">
        <v>153</v>
      </c>
      <c r="J78" s="36">
        <v>0</v>
      </c>
      <c r="K78" s="69" t="s">
        <v>154</v>
      </c>
      <c r="L78" s="36">
        <v>0</v>
      </c>
      <c r="M78" s="75" t="s">
        <v>155</v>
      </c>
      <c r="N78" s="36">
        <v>0</v>
      </c>
      <c r="O78" s="54"/>
      <c r="P78" s="54"/>
    </row>
    <row r="79" spans="2:17" ht="20.100000000000001" customHeight="1" x14ac:dyDescent="0.25">
      <c r="B79" s="72" t="s">
        <v>156</v>
      </c>
      <c r="C79" s="37">
        <v>22.626000000000001</v>
      </c>
      <c r="D79" s="37">
        <v>21.548999999999999</v>
      </c>
      <c r="E79" s="115" t="s">
        <v>157</v>
      </c>
      <c r="F79" s="37">
        <v>21.8</v>
      </c>
      <c r="G79" s="37">
        <v>17.8</v>
      </c>
      <c r="H79" s="73"/>
      <c r="I79" s="70" t="s">
        <v>158</v>
      </c>
      <c r="J79" s="36">
        <v>0</v>
      </c>
      <c r="K79" s="70" t="s">
        <v>159</v>
      </c>
      <c r="L79" s="36">
        <v>0</v>
      </c>
      <c r="M79" s="70" t="s">
        <v>160</v>
      </c>
      <c r="N79" s="36">
        <v>0</v>
      </c>
      <c r="O79" s="53"/>
      <c r="P79" s="53"/>
    </row>
    <row r="80" spans="2:17" ht="20.100000000000001" customHeight="1" x14ac:dyDescent="0.25">
      <c r="B80" s="76" t="s">
        <v>161</v>
      </c>
      <c r="C80" s="190">
        <v>1.6799999999999998E-5</v>
      </c>
      <c r="D80" s="190">
        <v>1.77E-5</v>
      </c>
      <c r="E80" s="116" t="s">
        <v>162</v>
      </c>
      <c r="F80" s="187">
        <v>53.4</v>
      </c>
      <c r="G80" s="187">
        <v>53.2</v>
      </c>
      <c r="H80" s="73"/>
      <c r="I80" s="70" t="s">
        <v>163</v>
      </c>
      <c r="J80" s="36">
        <v>0</v>
      </c>
      <c r="K80" s="69" t="s">
        <v>164</v>
      </c>
      <c r="L80" s="36">
        <v>0</v>
      </c>
      <c r="M80" s="70" t="s">
        <v>165</v>
      </c>
      <c r="N80" s="36">
        <v>0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0" t="s">
        <v>166</v>
      </c>
      <c r="C84" s="130"/>
    </row>
    <row r="85" spans="2:16" ht="15" customHeight="1" x14ac:dyDescent="0.25">
      <c r="B85" s="131" t="s">
        <v>181</v>
      </c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3"/>
    </row>
    <row r="86" spans="2:16" ht="15" customHeight="1" x14ac:dyDescent="0.25">
      <c r="B86" s="123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5"/>
    </row>
    <row r="87" spans="2:16" ht="15" customHeight="1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</row>
    <row r="88" spans="2:16" ht="15" customHeight="1" x14ac:dyDescent="0.25">
      <c r="B88" s="123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5"/>
    </row>
    <row r="89" spans="2:16" ht="15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</row>
    <row r="90" spans="2:16" ht="15" customHeight="1" x14ac:dyDescent="0.25">
      <c r="B90" s="123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5"/>
    </row>
    <row r="91" spans="2:16" ht="15" customHeight="1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</row>
    <row r="92" spans="2:16" ht="1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</row>
    <row r="93" spans="2:16" ht="15" customHeight="1" x14ac:dyDescent="0.2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2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2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2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2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2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2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5" yWindow="592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2024-03-28T02:54:59Z</dcterms:modified>
</cp:coreProperties>
</file>