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 s="1"/>
  <c r="G18" i="1" l="1"/>
  <c r="F18" i="1" l="1"/>
  <c r="E18" i="1"/>
  <c r="D18" i="1" l="1"/>
  <c r="P18" i="1" s="1"/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<sst xmlns="http://schemas.openxmlformats.org/spreadsheetml/2006/main" count="209" uniqueCount="187">
  <si>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</si>
  <si>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</si>
  <si>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</si>
  <si>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</si>
  <si>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</si>
  <si>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</si>
  <si>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</si>
  <si>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</si>
  <si>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</si>
  <si>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</si>
  <si>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</si>
  <si>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</si>
  <si>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</si>
  <si>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</si>
  <si>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</si>
  <si>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</si>
  <si>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</si>
  <si>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</si>
  <si>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</si>
  <si>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</si>
  <si>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</si>
  <si>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</si>
  <si>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</si>
  <si>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</si>
  <si>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</si>
  <si>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</si>
  <si>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</si>
  <si>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</si>
  <si>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</si>
  <si>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</si>
  <si>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</si>
  <si>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</si>
  <si>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</si>
  <si>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</si>
  <si>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</si>
  <si>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</si>
  <si>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</si>
  <si>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</si>
  <si>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</si>
  <si>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</si>
  <si>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</si>
  <si>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</si>
  <si>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</si>
  <si>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</si>
  <si>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</si>
  <si>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</si>
  <si>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</si>
  <si>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</si>
  <si>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</si>
  <si>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</si>
  <si>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</si>
  <si>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</si>
  <si>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</si>
  <si>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</si>
  <si>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</si>
  <si>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</si>
  <si>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</si>
  <si>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</si>
  <si>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</si>
  <si>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</si>
  <si>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</si>
  <si>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</si>
  <si>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</si>
  <si>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</si>
  <si>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</si>
  <si>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</si>
  <si>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</si>
  <si>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</si>
  <si>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</si>
  <si>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</si>
  <si>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</si>
  <si>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</si>
  <si>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</si>
  <si>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</si>
  <si>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</si>
  <si>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</si>
  <si>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</si>
  <si>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</si>
  <si>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</si>
  <si>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</si>
  <si>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</si>
  <si>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</si>
  <si>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</si>
  <si>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</si>
  <si>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</si>
  <si>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</si>
  <si>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</si>
  <si>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</si>
  <si>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</si>
  <si>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</si>
  <si>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</si>
  <si>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</si>
  <si>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</si>
  <si>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</si>
  <si>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</si>
  <si>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</si>
  <si>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</si>
  <si>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</si>
  <si>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</si>
  <si>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</si>
  <si>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</si>
  <si>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</si>
  <si>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</si>
  <si>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</si>
  <si>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</si>
  <si>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</si>
  <si>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</si>
  <si>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</si>
  <si>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</si>
  <si>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</si>
  <si>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</si>
  <si>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</si>
  <si>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</si>
  <si>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</si>
  <si>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</si>
  <si>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</si>
  <si>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</si>
  <si>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</si>
  <si>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</si>
  <si>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</si>
  <si>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</si>
  <si>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</si>
  <si>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</si>
  <si>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</si>
  <si>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</si>
  <si>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</si>
  <si>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</si>
  <si>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</si>
  <si>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</si>
  <si>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</si>
  <si>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</si>
  <si>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</si>
  <si>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</si>
  <si>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</si>
  <si>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</si>
  <si>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</si>
  <si>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</si>
  <si>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</si>
  <si>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</si>
  <si>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</si>
  <si>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</si>
  <si>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</si>
  <si>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</si>
  <si>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</si>
  <si>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</si>
  <si>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</si>
  <si>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</si>
  <si>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</si>
  <si>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</si>
  <si>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</si>
  <si>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</si>
  <si>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</si>
  <si>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</si>
  <si>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</si>
  <si>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</si>
  <si>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</si>
  <si>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</si>
  <si>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</si>
  <si>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</si>
  <si>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</si>
  <si>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</si>
  <si>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</si>
  <si>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</si>
  <si>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</si>
  <si>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</si>
  <si>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</si>
  <si>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</si>
  <si>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</si>
  <si>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</si>
  <si>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</si>
  <si>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</si>
  <si>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</si>
  <si>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</si>
  <si>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</si>
  <si>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</si>
  <si>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</si>
  <si>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</si>
  <si>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</si>
  <si>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김부진</t>
    <phoneticPr fontId="3" type="noConversion"/>
  </si>
  <si>
    <t>/  /  /  /</t>
  </si>
  <si>
    <t>TMT</t>
    <phoneticPr fontId="3" type="noConversion"/>
  </si>
  <si>
    <t>W</t>
    <phoneticPr fontId="3" type="noConversion"/>
  </si>
  <si>
    <t>DEEPS</t>
    <phoneticPr fontId="3" type="noConversion"/>
  </si>
  <si>
    <t>BLG</t>
    <phoneticPr fontId="3" type="noConversion"/>
  </si>
  <si>
    <t>1) 방풍막 분리</t>
    <phoneticPr fontId="3" type="noConversion"/>
  </si>
  <si>
    <t>SW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</si>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</sst>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1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40" fillId="2" borderId="1" xfId="0" applyNumberFormat="1" applyFont="1" applyFill="1" applyBorder="1" applyAlignment="1" applyProtection="1">
      <alignment horizontal="center" vertical="center"/>
      <protection locked="0"/>
    </xf>
    <xf numFmtId="180" fontId="40" fillId="2" borderId="1" xfId="0" applyNumberFormat="1" applyFont="1" applyFill="1" applyBorder="1" applyAlignment="1" applyProtection="1">
      <alignment horizontal="center" vertical="center"/>
      <protection locked="0"/>
    </xf>
    <xf numFmtId="182" fontId="40" fillId="2" borderId="1" xfId="0" applyNumberFormat="1" applyFont="1" applyFill="1" applyBorder="1" applyAlignment="1" applyProtection="1">
      <alignment horizontal="center" vertical="center"/>
      <protection locked="0"/>
    </xf>
    <xf numFmtId="183" fontId="40" fillId="2" borderId="1" xfId="0" applyNumberFormat="1" applyFont="1" applyFill="1" applyBorder="1" applyAlignment="1" applyProtection="1">
      <alignment horizontal="center" vertical="center"/>
      <protection locked="0"/>
    </xf>
    <xf numFmtId="11" fontId="4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10" sqref="H10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18" t="s">
        <v>0</v>
      </c>
      <c r="C2" s="11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19">
        <v>45365</v>
      </c>
      <c r="D3" s="120"/>
      <c r="E3" s="1"/>
      <c r="F3" s="1"/>
      <c r="G3" s="1"/>
      <c r="H3" s="1"/>
      <c r="I3" s="1"/>
      <c r="J3" s="1"/>
      <c r="K3" s="61" t="s">
        <v>2</v>
      </c>
      <c r="L3" s="121">
        <f>(P31-(P32+P33))/P31*100</f>
        <v>100</v>
      </c>
      <c r="M3" s="121"/>
      <c r="N3" s="61" t="s">
        <v>3</v>
      </c>
      <c r="O3" s="121">
        <f>(P31-P33)/P31*100</f>
        <v>100</v>
      </c>
      <c r="P3" s="121"/>
    </row>
    <row r="4" spans="2:16" ht="14.25" customHeight="1" x14ac:dyDescent="0.25">
      <c r="B4" s="30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8" t="s">
        <v>6</v>
      </c>
      <c r="C7" s="11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>
        <v>2.19</v>
      </c>
      <c r="E9" s="8">
        <v>17</v>
      </c>
      <c r="F9" s="8">
        <v>26</v>
      </c>
      <c r="G9" s="32" t="s">
        <v>185</v>
      </c>
      <c r="H9" s="8">
        <v>1.7</v>
      </c>
      <c r="I9" s="32">
        <v>21.4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1.7</v>
      </c>
      <c r="E10" s="8">
        <v>14</v>
      </c>
      <c r="F10" s="8">
        <v>34</v>
      </c>
      <c r="G10" s="111" t="s">
        <v>181</v>
      </c>
      <c r="H10" s="182">
        <v>2.8</v>
      </c>
      <c r="I10" s="183"/>
      <c r="J10" s="184">
        <f>IF(L10, 1, 0) + IF(M10, 2, 0) + IF(N10, 4, 0) + IF(O10, 8, 0) + IF(P10, 16, 0)</f>
        <v>1</v>
      </c>
      <c r="K10" s="11" t="b">
        <v>0</v>
      </c>
      <c r="L10" s="11" t="b">
        <v>1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5">
        <v>0.15277777777777776</v>
      </c>
      <c r="D11" s="186">
        <v>0.9</v>
      </c>
      <c r="E11" s="186">
        <v>14</v>
      </c>
      <c r="F11" s="186">
        <v>34</v>
      </c>
      <c r="G11" s="187" t="s">
        <v>186</v>
      </c>
      <c r="H11" s="186">
        <v>4.9000000000000004</v>
      </c>
      <c r="I11" s="188"/>
      <c r="J11" s="184">
        <f>IF(L11, 1, 0) + IF(M11, 2, 0) + IF(N11, 4, 0) + IF(O11, 8, 0) + IF(P11, 16, 0)</f>
        <v>1</v>
      </c>
      <c r="K11" s="11" t="b">
        <v>0</v>
      </c>
      <c r="L11" s="11" t="b">
        <v>1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23.402777777777779</v>
      </c>
      <c r="D12" s="15">
        <f>AVERAGE(D9:D11)</f>
        <v>1.5966666666666667</v>
      </c>
      <c r="E12" s="15">
        <f>AVERAGE(E9:E11)</f>
        <v>15</v>
      </c>
      <c r="F12" s="16">
        <f>AVERAGE(F9:F11)</f>
        <v>31.333333333333332</v>
      </c>
      <c r="G12" s="17"/>
      <c r="H12" s="18">
        <f>AVERAGE(H9:H11)</f>
        <v>3.1333333333333333</v>
      </c>
      <c r="I12" s="19"/>
      <c r="J12" s="20">
        <f>AVERAGE(J9:J11)</f>
        <v>1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8" t="s">
        <v>25</v>
      </c>
      <c r="C14" s="11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180</v>
      </c>
      <c r="F16" s="23" t="s">
        <v>182</v>
      </c>
      <c r="G16" s="23" t="s">
        <v>183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0.67708333333333337</v>
      </c>
      <c r="D17" s="24">
        <v>0.67986111111111114</v>
      </c>
      <c r="E17" s="24">
        <v>0.73819444444444438</v>
      </c>
      <c r="F17" s="24">
        <v>0.75902777777777775</v>
      </c>
      <c r="G17" s="24">
        <v>2.0833333333333333E-3</v>
      </c>
      <c r="H17" s="24">
        <v>0.16041666666666668</v>
      </c>
      <c r="I17" s="108"/>
      <c r="J17" s="108"/>
      <c r="K17" s="108"/>
      <c r="L17" s="108"/>
      <c r="M17" s="108"/>
      <c r="N17" s="108"/>
      <c r="O17" s="108"/>
      <c r="P17" s="24">
        <v>0.16597222222222222</v>
      </c>
    </row>
    <row r="18" spans="2:16" ht="14.1" customHeight="1" x14ac:dyDescent="0.25">
      <c r="B18" s="31" t="s">
        <v>45</v>
      </c>
      <c r="C18" s="23">
        <v>4102</v>
      </c>
      <c r="D18" s="23">
        <f>C18+1</f>
        <v>4103</v>
      </c>
      <c r="E18" s="23">
        <f>D19+1</f>
        <v>4108</v>
      </c>
      <c r="F18" s="23">
        <f>E19+1</f>
        <v>4122</v>
      </c>
      <c r="G18" s="23">
        <f>F19+1</f>
        <v>4223</v>
      </c>
      <c r="H18" s="23">
        <f>G19+1</f>
        <v>4323</v>
      </c>
      <c r="I18" s="23"/>
      <c r="J18" s="23"/>
      <c r="K18" s="23"/>
      <c r="L18" s="23"/>
      <c r="M18" s="23"/>
      <c r="N18" s="23"/>
      <c r="O18" s="23"/>
      <c r="P18" s="23">
        <f>MAX(C18:O19)+1</f>
        <v>4328</v>
      </c>
    </row>
    <row r="19" spans="2:16" ht="14.1" customHeight="1" thickBot="1" x14ac:dyDescent="0.3">
      <c r="B19" s="12" t="s">
        <v>46</v>
      </c>
      <c r="C19" s="25"/>
      <c r="D19" s="23">
        <v>4107</v>
      </c>
      <c r="E19" s="26">
        <v>4121</v>
      </c>
      <c r="F19" s="26">
        <v>4222</v>
      </c>
      <c r="G19" s="26">
        <v>4322</v>
      </c>
      <c r="H19" s="26">
        <f>H18+4</f>
        <v>4327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5</v>
      </c>
      <c r="E20" s="29">
        <f t="shared" ref="E20:O20" si="0">IF(ISNUMBER(E18),E19-E18+1,"")</f>
        <v>14</v>
      </c>
      <c r="F20" s="29">
        <f t="shared" si="0"/>
        <v>101</v>
      </c>
      <c r="G20" s="29">
        <f t="shared" si="0"/>
        <v>100</v>
      </c>
      <c r="H20" s="29">
        <f t="shared" si="0"/>
        <v>5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4" t="s">
        <v>48</v>
      </c>
      <c r="C22" s="31" t="s">
        <v>21</v>
      </c>
      <c r="D22" s="31" t="s">
        <v>23</v>
      </c>
      <c r="E22" s="31" t="s">
        <v>49</v>
      </c>
      <c r="F22" s="125" t="s">
        <v>50</v>
      </c>
      <c r="G22" s="125"/>
      <c r="H22" s="125"/>
      <c r="I22" s="125"/>
      <c r="J22" s="31" t="s">
        <v>21</v>
      </c>
      <c r="K22" s="31" t="s">
        <v>23</v>
      </c>
      <c r="L22" s="31" t="s">
        <v>49</v>
      </c>
      <c r="M22" s="125" t="s">
        <v>50</v>
      </c>
      <c r="N22" s="125"/>
      <c r="O22" s="125"/>
      <c r="P22" s="125"/>
    </row>
    <row r="23" spans="2:16" ht="13.5" customHeight="1" x14ac:dyDescent="0.25">
      <c r="B23" s="124"/>
      <c r="C23" s="107"/>
      <c r="D23" s="107"/>
      <c r="E23" s="32" t="s">
        <v>51</v>
      </c>
      <c r="F23" s="123" t="s">
        <v>179</v>
      </c>
      <c r="G23" s="123"/>
      <c r="H23" s="123"/>
      <c r="I23" s="123"/>
      <c r="J23" s="110"/>
      <c r="K23" s="110"/>
      <c r="L23" s="32" t="s">
        <v>52</v>
      </c>
      <c r="M23" s="123" t="s">
        <v>179</v>
      </c>
      <c r="N23" s="123"/>
      <c r="O23" s="123"/>
      <c r="P23" s="123"/>
    </row>
    <row r="24" spans="2:16" ht="13.5" customHeight="1" x14ac:dyDescent="0.25">
      <c r="B24" s="124"/>
      <c r="C24" s="107"/>
      <c r="D24" s="107"/>
      <c r="E24" s="32" t="s">
        <v>53</v>
      </c>
      <c r="F24" s="123" t="s">
        <v>179</v>
      </c>
      <c r="G24" s="123"/>
      <c r="H24" s="123"/>
      <c r="I24" s="123"/>
      <c r="J24" s="110"/>
      <c r="K24" s="110"/>
      <c r="L24" s="32" t="s">
        <v>54</v>
      </c>
      <c r="M24" s="123" t="s">
        <v>179</v>
      </c>
      <c r="N24" s="123"/>
      <c r="O24" s="123"/>
      <c r="P24" s="123"/>
    </row>
    <row r="25" spans="2:16" ht="13.5" customHeight="1" x14ac:dyDescent="0.25">
      <c r="B25" s="124"/>
      <c r="C25" s="107"/>
      <c r="D25" s="107"/>
      <c r="E25" s="32" t="s">
        <v>54</v>
      </c>
      <c r="F25" s="123" t="s">
        <v>179</v>
      </c>
      <c r="G25" s="123"/>
      <c r="H25" s="123"/>
      <c r="I25" s="123"/>
      <c r="J25" s="110"/>
      <c r="K25" s="110"/>
      <c r="L25" s="32" t="s">
        <v>53</v>
      </c>
      <c r="M25" s="123" t="s">
        <v>179</v>
      </c>
      <c r="N25" s="123"/>
      <c r="O25" s="123"/>
      <c r="P25" s="123"/>
    </row>
    <row r="26" spans="2:16" ht="13.5" customHeight="1" x14ac:dyDescent="0.25">
      <c r="B26" s="124"/>
      <c r="C26" s="107"/>
      <c r="D26" s="107"/>
      <c r="E26" s="32" t="s">
        <v>52</v>
      </c>
      <c r="F26" s="123" t="s">
        <v>179</v>
      </c>
      <c r="G26" s="123"/>
      <c r="H26" s="123"/>
      <c r="I26" s="123"/>
      <c r="J26" s="110"/>
      <c r="K26" s="110"/>
      <c r="L26" s="32" t="s">
        <v>51</v>
      </c>
      <c r="M26" s="123" t="s">
        <v>179</v>
      </c>
      <c r="N26" s="123"/>
      <c r="O26" s="123"/>
      <c r="P26" s="12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8" t="s">
        <v>55</v>
      </c>
      <c r="C28" s="118"/>
      <c r="D28" s="1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56</v>
      </c>
      <c r="D29" s="35" t="s">
        <v>57</v>
      </c>
      <c r="E29" s="35" t="s">
        <v>58</v>
      </c>
      <c r="F29" s="35" t="s">
        <v>59</v>
      </c>
      <c r="G29" s="35" t="s">
        <v>60</v>
      </c>
      <c r="H29" s="35" t="s">
        <v>61</v>
      </c>
      <c r="I29" s="35" t="s">
        <v>62</v>
      </c>
      <c r="J29" s="35" t="s">
        <v>63</v>
      </c>
      <c r="K29" s="35" t="s">
        <v>64</v>
      </c>
      <c r="L29" s="35" t="s">
        <v>65</v>
      </c>
      <c r="M29" s="35" t="s">
        <v>66</v>
      </c>
      <c r="N29" s="35" t="s">
        <v>67</v>
      </c>
      <c r="O29" s="36" t="s">
        <v>68</v>
      </c>
      <c r="P29" s="37" t="s">
        <v>69</v>
      </c>
    </row>
    <row r="30" spans="2:16" ht="14.1" customHeight="1" x14ac:dyDescent="0.25">
      <c r="B30" s="33" t="s">
        <v>175</v>
      </c>
      <c r="C30" s="38">
        <v>0.14444444444444446</v>
      </c>
      <c r="D30" s="39"/>
      <c r="E30" s="39"/>
      <c r="F30" s="39"/>
      <c r="G30" s="39">
        <v>0.2298611111111111</v>
      </c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0.37430555555555556</v>
      </c>
    </row>
    <row r="31" spans="2:16" ht="14.1" customHeight="1" x14ac:dyDescent="0.25">
      <c r="B31" s="33" t="s">
        <v>176</v>
      </c>
      <c r="C31" s="189">
        <v>0.15833333333333333</v>
      </c>
      <c r="D31" s="109"/>
      <c r="E31" s="109"/>
      <c r="F31" s="109"/>
      <c r="G31" s="7">
        <v>0.24305555555555555</v>
      </c>
      <c r="H31" s="109"/>
      <c r="I31" s="109"/>
      <c r="J31" s="109"/>
      <c r="K31" s="7">
        <v>2.0833333333333332E-2</v>
      </c>
      <c r="L31" s="7"/>
      <c r="M31" s="7"/>
      <c r="N31" s="7"/>
      <c r="O31" s="43"/>
      <c r="P31" s="42">
        <f>SUM(C31:O31)</f>
        <v>0.42222222222222222</v>
      </c>
    </row>
    <row r="32" spans="2:16" ht="14.1" customHeight="1" x14ac:dyDescent="0.25">
      <c r="B32" s="33" t="s">
        <v>70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71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174</v>
      </c>
      <c r="C34" s="104">
        <f>C31-C32-C33</f>
        <v>0.15833333333333333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</v>
      </c>
      <c r="G34" s="104">
        <f t="shared" si="1"/>
        <v>0.24305555555555555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2.0833333333333332E-2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0.42222222222222222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38" t="s">
        <v>72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</row>
    <row r="37" spans="2:16" ht="18" customHeight="1" x14ac:dyDescent="0.25">
      <c r="B37" s="139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</row>
    <row r="38" spans="2:16" ht="18" customHeight="1" x14ac:dyDescent="0.25">
      <c r="B38" s="139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</row>
    <row r="39" spans="2:16" ht="18" customHeight="1" x14ac:dyDescent="0.25">
      <c r="B39" s="139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</row>
    <row r="40" spans="2:16" ht="18" customHeight="1" x14ac:dyDescent="0.25">
      <c r="B40" s="139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</row>
    <row r="41" spans="2:16" ht="18" customHeight="1" x14ac:dyDescent="0.25">
      <c r="B41" s="140"/>
      <c r="C41" s="136"/>
      <c r="D41" s="137"/>
      <c r="E41" s="137"/>
      <c r="F41" s="137"/>
      <c r="G41" s="137"/>
      <c r="H41" s="137"/>
      <c r="I41" s="126"/>
      <c r="J41" s="126"/>
      <c r="K41" s="126"/>
      <c r="L41" s="126"/>
      <c r="M41" s="126"/>
      <c r="N41" s="126"/>
      <c r="O41" s="126"/>
      <c r="P41" s="12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27" t="s">
        <v>73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</row>
    <row r="44" spans="2:16" ht="14.1" customHeight="1" x14ac:dyDescent="0.25"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2"/>
    </row>
    <row r="45" spans="2:16" ht="14.1" customHeight="1" x14ac:dyDescent="0.25"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5"/>
    </row>
    <row r="46" spans="2:16" ht="14.1" customHeigh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</row>
    <row r="47" spans="2:16" ht="14.1" customHeight="1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5"/>
    </row>
    <row r="48" spans="2:16" ht="14.1" customHeight="1" x14ac:dyDescent="0.25"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5"/>
    </row>
    <row r="49" spans="2:16" ht="14.1" customHeight="1" x14ac:dyDescent="0.25"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5"/>
    </row>
    <row r="50" spans="2:16" ht="14.1" customHeight="1" x14ac:dyDescent="0.25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5"/>
    </row>
    <row r="51" spans="2:16" ht="14.1" customHeight="1" x14ac:dyDescent="0.25"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</row>
    <row r="52" spans="2:16" ht="14.1" customHeight="1" thickBot="1" x14ac:dyDescent="0.3">
      <c r="B52" s="154"/>
      <c r="C52" s="155"/>
      <c r="D52" s="134"/>
      <c r="E52" s="134"/>
      <c r="F52" s="134"/>
      <c r="G52" s="155"/>
      <c r="H52" s="155"/>
      <c r="I52" s="155"/>
      <c r="J52" s="155"/>
      <c r="K52" s="155"/>
      <c r="L52" s="155"/>
      <c r="M52" s="155"/>
      <c r="N52" s="155"/>
      <c r="O52" s="155"/>
      <c r="P52" s="156"/>
    </row>
    <row r="53" spans="2:16" ht="14.1" customHeight="1" thickTop="1" thickBot="1" x14ac:dyDescent="0.3">
      <c r="B53" s="157" t="s">
        <v>173</v>
      </c>
      <c r="C53" s="158"/>
      <c r="D53" s="181">
        <v>1.26</v>
      </c>
      <c r="E53" s="181">
        <v>1.43</v>
      </c>
      <c r="F53" s="181">
        <v>1.4</v>
      </c>
      <c r="G53" s="161"/>
      <c r="H53" s="158"/>
      <c r="I53" s="158"/>
      <c r="J53" s="158"/>
      <c r="K53" s="158"/>
      <c r="L53" s="158"/>
      <c r="M53" s="158"/>
      <c r="N53" s="158"/>
      <c r="O53" s="158"/>
      <c r="P53" s="162"/>
    </row>
    <row r="54" spans="2:16" ht="14.1" customHeight="1" thickTop="1" thickBot="1" x14ac:dyDescent="0.3">
      <c r="B54" s="159" t="s">
        <v>172</v>
      </c>
      <c r="C54" s="160"/>
      <c r="D54" s="160"/>
      <c r="E54" s="160"/>
      <c r="F54" s="181">
        <v>1022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 x14ac:dyDescent="0.25"/>
    <row r="56" spans="2:16" ht="17.25" customHeight="1" x14ac:dyDescent="0.25">
      <c r="B56" s="141" t="s">
        <v>74</v>
      </c>
      <c r="C56" s="14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42" t="s">
        <v>75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5" t="s">
        <v>76</v>
      </c>
      <c r="O57" s="143"/>
      <c r="P57" s="146"/>
    </row>
    <row r="58" spans="2:16" ht="17.100000000000001" customHeight="1" x14ac:dyDescent="0.25">
      <c r="B58" s="147" t="s">
        <v>77</v>
      </c>
      <c r="C58" s="148"/>
      <c r="D58" s="149"/>
      <c r="E58" s="147" t="s">
        <v>78</v>
      </c>
      <c r="F58" s="148"/>
      <c r="G58" s="149"/>
      <c r="H58" s="148" t="s">
        <v>79</v>
      </c>
      <c r="I58" s="148"/>
      <c r="J58" s="148"/>
      <c r="K58" s="150" t="s">
        <v>80</v>
      </c>
      <c r="L58" s="148"/>
      <c r="M58" s="151"/>
      <c r="N58" s="152"/>
      <c r="O58" s="148"/>
      <c r="P58" s="153"/>
    </row>
    <row r="59" spans="2:16" ht="20.100000000000001" customHeight="1" x14ac:dyDescent="0.25">
      <c r="B59" s="166" t="s">
        <v>81</v>
      </c>
      <c r="C59" s="167"/>
      <c r="D59" s="53" t="b">
        <v>1</v>
      </c>
      <c r="E59" s="166" t="s">
        <v>82</v>
      </c>
      <c r="F59" s="167"/>
      <c r="G59" s="53" t="b">
        <v>1</v>
      </c>
      <c r="H59" s="168" t="s">
        <v>83</v>
      </c>
      <c r="I59" s="167"/>
      <c r="J59" s="53" t="b">
        <v>1</v>
      </c>
      <c r="K59" s="168" t="s">
        <v>84</v>
      </c>
      <c r="L59" s="167"/>
      <c r="M59" s="53" t="b">
        <v>1</v>
      </c>
      <c r="N59" s="169" t="s">
        <v>85</v>
      </c>
      <c r="O59" s="167"/>
      <c r="P59" s="53" t="b">
        <v>1</v>
      </c>
    </row>
    <row r="60" spans="2:16" ht="20.100000000000001" customHeight="1" x14ac:dyDescent="0.25">
      <c r="B60" s="166" t="s">
        <v>86</v>
      </c>
      <c r="C60" s="167"/>
      <c r="D60" s="53" t="b">
        <v>1</v>
      </c>
      <c r="E60" s="166" t="s">
        <v>87</v>
      </c>
      <c r="F60" s="167"/>
      <c r="G60" s="53" t="b">
        <v>1</v>
      </c>
      <c r="H60" s="168" t="s">
        <v>88</v>
      </c>
      <c r="I60" s="167"/>
      <c r="J60" s="53" t="b">
        <v>1</v>
      </c>
      <c r="K60" s="168" t="s">
        <v>89</v>
      </c>
      <c r="L60" s="167"/>
      <c r="M60" s="53" t="b">
        <v>1</v>
      </c>
      <c r="N60" s="169" t="s">
        <v>90</v>
      </c>
      <c r="O60" s="167"/>
      <c r="P60" s="53" t="b">
        <v>1</v>
      </c>
    </row>
    <row r="61" spans="2:16" ht="20.100000000000001" customHeight="1" x14ac:dyDescent="0.25">
      <c r="B61" s="166" t="s">
        <v>91</v>
      </c>
      <c r="C61" s="167"/>
      <c r="D61" s="53" t="b">
        <v>1</v>
      </c>
      <c r="E61" s="166" t="s">
        <v>92</v>
      </c>
      <c r="F61" s="167"/>
      <c r="G61" s="53" t="b">
        <v>1</v>
      </c>
      <c r="H61" s="168" t="s">
        <v>93</v>
      </c>
      <c r="I61" s="167"/>
      <c r="J61" s="53" t="b">
        <v>1</v>
      </c>
      <c r="K61" s="168" t="s">
        <v>94</v>
      </c>
      <c r="L61" s="167"/>
      <c r="M61" s="53" t="b">
        <v>1</v>
      </c>
      <c r="N61" s="169" t="s">
        <v>95</v>
      </c>
      <c r="O61" s="167"/>
      <c r="P61" s="53" t="b">
        <v>1</v>
      </c>
    </row>
    <row r="62" spans="2:16" ht="20.100000000000001" customHeight="1" x14ac:dyDescent="0.25">
      <c r="B62" s="168" t="s">
        <v>93</v>
      </c>
      <c r="C62" s="167"/>
      <c r="D62" s="53" t="b">
        <v>1</v>
      </c>
      <c r="E62" s="166" t="s">
        <v>96</v>
      </c>
      <c r="F62" s="167"/>
      <c r="G62" s="53" t="b">
        <v>1</v>
      </c>
      <c r="H62" s="168" t="s">
        <v>97</v>
      </c>
      <c r="I62" s="167"/>
      <c r="J62" s="53" t="b">
        <v>0</v>
      </c>
      <c r="K62" s="168" t="s">
        <v>98</v>
      </c>
      <c r="L62" s="167"/>
      <c r="M62" s="53" t="b">
        <v>1</v>
      </c>
      <c r="N62" s="169" t="s">
        <v>88</v>
      </c>
      <c r="O62" s="167"/>
      <c r="P62" s="53" t="b">
        <v>1</v>
      </c>
    </row>
    <row r="63" spans="2:16" ht="20.100000000000001" customHeight="1" x14ac:dyDescent="0.25">
      <c r="B63" s="168" t="s">
        <v>99</v>
      </c>
      <c r="C63" s="167"/>
      <c r="D63" s="53" t="b">
        <v>1</v>
      </c>
      <c r="E63" s="166" t="s">
        <v>100</v>
      </c>
      <c r="F63" s="167"/>
      <c r="G63" s="53" t="b">
        <v>1</v>
      </c>
      <c r="H63" s="63"/>
      <c r="I63" s="64"/>
      <c r="J63" s="65"/>
      <c r="K63" s="168" t="s">
        <v>101</v>
      </c>
      <c r="L63" s="167"/>
      <c r="M63" s="53" t="b">
        <v>1</v>
      </c>
      <c r="N63" s="169" t="s">
        <v>171</v>
      </c>
      <c r="O63" s="167"/>
      <c r="P63" s="53" t="b">
        <v>1</v>
      </c>
    </row>
    <row r="64" spans="2:16" ht="20.100000000000001" customHeight="1" x14ac:dyDescent="0.25">
      <c r="B64" s="168" t="s">
        <v>102</v>
      </c>
      <c r="C64" s="167"/>
      <c r="D64" s="53" t="b">
        <v>0</v>
      </c>
      <c r="E64" s="166" t="s">
        <v>103</v>
      </c>
      <c r="F64" s="167"/>
      <c r="G64" s="53" t="b">
        <v>1</v>
      </c>
      <c r="H64" s="66"/>
      <c r="I64" s="67"/>
      <c r="J64" s="68"/>
      <c r="K64" s="176" t="s">
        <v>104</v>
      </c>
      <c r="L64" s="177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66" t="s">
        <v>169</v>
      </c>
      <c r="F65" s="167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70" t="s">
        <v>110</v>
      </c>
      <c r="C69" s="170"/>
      <c r="D69" s="76"/>
      <c r="E69" s="76"/>
      <c r="F69" s="172" t="s">
        <v>111</v>
      </c>
      <c r="G69" s="174" t="s">
        <v>112</v>
      </c>
      <c r="H69" s="76"/>
      <c r="I69" s="170" t="s">
        <v>113</v>
      </c>
      <c r="J69" s="170"/>
      <c r="K69" s="76"/>
      <c r="L69" s="77" t="s">
        <v>105</v>
      </c>
      <c r="M69" s="78" t="s">
        <v>106</v>
      </c>
      <c r="N69" s="78" t="s">
        <v>107</v>
      </c>
      <c r="O69" s="78" t="s">
        <v>108</v>
      </c>
      <c r="P69" s="79" t="s">
        <v>109</v>
      </c>
    </row>
    <row r="70" spans="2:17" ht="9.9499999999999993" customHeight="1" thickBot="1" x14ac:dyDescent="0.25">
      <c r="B70" s="171"/>
      <c r="C70" s="171"/>
      <c r="D70" s="80"/>
      <c r="E70" s="81"/>
      <c r="F70" s="173"/>
      <c r="G70" s="175"/>
      <c r="H70" s="82"/>
      <c r="I70" s="171"/>
      <c r="J70" s="171"/>
      <c r="K70" s="76"/>
      <c r="L70" s="83" t="s">
        <v>114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115</v>
      </c>
      <c r="C71" s="87" t="s">
        <v>116</v>
      </c>
      <c r="D71" s="88" t="s">
        <v>117</v>
      </c>
      <c r="E71" s="89" t="s">
        <v>118</v>
      </c>
      <c r="F71" s="87" t="s">
        <v>116</v>
      </c>
      <c r="G71" s="90" t="s">
        <v>117</v>
      </c>
      <c r="H71" s="91"/>
      <c r="I71" s="92" t="s">
        <v>119</v>
      </c>
      <c r="J71" s="54">
        <v>0</v>
      </c>
      <c r="K71" s="93" t="s">
        <v>120</v>
      </c>
      <c r="L71" s="54">
        <v>0</v>
      </c>
      <c r="M71" s="92" t="s">
        <v>121</v>
      </c>
      <c r="N71" s="54">
        <v>0</v>
      </c>
      <c r="O71" s="94" t="s">
        <v>122</v>
      </c>
      <c r="P71" s="54">
        <v>0</v>
      </c>
      <c r="Q71" s="102"/>
    </row>
    <row r="72" spans="2:17" ht="20.100000000000001" customHeight="1" x14ac:dyDescent="0.25">
      <c r="B72" s="95" t="s">
        <v>123</v>
      </c>
      <c r="C72" s="55">
        <v>-149.99199999999999</v>
      </c>
      <c r="D72" s="190">
        <v>-152.816</v>
      </c>
      <c r="E72" s="95" t="s">
        <v>124</v>
      </c>
      <c r="F72" s="55">
        <v>22.2</v>
      </c>
      <c r="G72" s="190">
        <v>22</v>
      </c>
      <c r="H72" s="96"/>
      <c r="I72" s="92" t="s">
        <v>125</v>
      </c>
      <c r="J72" s="54">
        <v>1</v>
      </c>
      <c r="K72" s="93" t="s">
        <v>126</v>
      </c>
      <c r="L72" s="54">
        <v>0</v>
      </c>
      <c r="M72" s="93" t="s">
        <v>127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128</v>
      </c>
      <c r="C73" s="55">
        <v>-130.90299999999999</v>
      </c>
      <c r="D73" s="190">
        <v>-136.46100000000001</v>
      </c>
      <c r="E73" s="97" t="s">
        <v>129</v>
      </c>
      <c r="F73" s="56">
        <v>10</v>
      </c>
      <c r="G73" s="191">
        <v>17</v>
      </c>
      <c r="H73" s="96"/>
      <c r="I73" s="92" t="s">
        <v>130</v>
      </c>
      <c r="J73" s="54">
        <v>0</v>
      </c>
      <c r="K73" s="93" t="s">
        <v>131</v>
      </c>
      <c r="L73" s="54">
        <v>0</v>
      </c>
      <c r="M73" s="93" t="s">
        <v>132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133</v>
      </c>
      <c r="C74" s="55">
        <v>-204.6</v>
      </c>
      <c r="D74" s="190">
        <v>-205.19800000000001</v>
      </c>
      <c r="E74" s="97" t="s">
        <v>134</v>
      </c>
      <c r="F74" s="57">
        <v>20</v>
      </c>
      <c r="G74" s="192">
        <v>20</v>
      </c>
      <c r="H74" s="96"/>
      <c r="I74" s="92" t="s">
        <v>135</v>
      </c>
      <c r="J74" s="54">
        <v>4</v>
      </c>
      <c r="K74" s="93" t="s">
        <v>136</v>
      </c>
      <c r="L74" s="54">
        <v>0</v>
      </c>
      <c r="M74" s="92" t="s">
        <v>137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138</v>
      </c>
      <c r="C75" s="55">
        <v>-111.057</v>
      </c>
      <c r="D75" s="190">
        <v>-113.19799999999999</v>
      </c>
      <c r="E75" s="97" t="s">
        <v>139</v>
      </c>
      <c r="F75" s="57">
        <v>50</v>
      </c>
      <c r="G75" s="192">
        <v>50</v>
      </c>
      <c r="H75" s="98"/>
      <c r="I75" s="92" t="s">
        <v>140</v>
      </c>
      <c r="J75" s="54">
        <v>0</v>
      </c>
      <c r="K75" s="93" t="s">
        <v>141</v>
      </c>
      <c r="L75" s="54">
        <v>0</v>
      </c>
      <c r="M75" s="92" t="s">
        <v>142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143</v>
      </c>
      <c r="C76" s="55">
        <v>27.733000000000001</v>
      </c>
      <c r="D76" s="190">
        <v>24.706</v>
      </c>
      <c r="E76" s="97" t="s">
        <v>144</v>
      </c>
      <c r="F76" s="57">
        <v>50</v>
      </c>
      <c r="G76" s="192">
        <v>50</v>
      </c>
      <c r="H76" s="98"/>
      <c r="I76" s="92" t="s">
        <v>145</v>
      </c>
      <c r="J76" s="54">
        <v>0</v>
      </c>
      <c r="K76" s="92" t="s">
        <v>146</v>
      </c>
      <c r="L76" s="54">
        <v>0</v>
      </c>
      <c r="M76" s="93" t="s">
        <v>147</v>
      </c>
      <c r="N76" s="54">
        <v>0</v>
      </c>
      <c r="O76" s="76"/>
      <c r="P76" s="76"/>
    </row>
    <row r="77" spans="2:17" ht="20.100000000000001" customHeight="1" x14ac:dyDescent="0.25">
      <c r="B77" s="95" t="s">
        <v>148</v>
      </c>
      <c r="C77" s="55">
        <v>32.869999999999997</v>
      </c>
      <c r="D77" s="190">
        <v>28.978999999999999</v>
      </c>
      <c r="E77" s="97" t="s">
        <v>149</v>
      </c>
      <c r="F77" s="57">
        <v>200</v>
      </c>
      <c r="G77" s="192">
        <v>200</v>
      </c>
      <c r="H77" s="96"/>
      <c r="I77" s="92" t="s">
        <v>150</v>
      </c>
      <c r="J77" s="54">
        <v>0</v>
      </c>
      <c r="K77" s="92" t="s">
        <v>151</v>
      </c>
      <c r="L77" s="54">
        <v>0</v>
      </c>
      <c r="M77" s="93" t="s">
        <v>152</v>
      </c>
      <c r="N77" s="54">
        <v>0</v>
      </c>
      <c r="O77" s="76"/>
      <c r="P77" s="76"/>
    </row>
    <row r="78" spans="2:17" ht="20.100000000000001" customHeight="1" x14ac:dyDescent="0.25">
      <c r="B78" s="95" t="s">
        <v>153</v>
      </c>
      <c r="C78" s="55">
        <v>24.091999999999999</v>
      </c>
      <c r="D78" s="190">
        <v>21.314</v>
      </c>
      <c r="E78" s="97" t="s">
        <v>154</v>
      </c>
      <c r="F78" s="58"/>
      <c r="G78" s="193"/>
      <c r="H78" s="96"/>
      <c r="I78" s="93" t="s">
        <v>155</v>
      </c>
      <c r="J78" s="54">
        <v>0</v>
      </c>
      <c r="K78" s="92" t="s">
        <v>156</v>
      </c>
      <c r="L78" s="54">
        <v>0</v>
      </c>
      <c r="M78" s="99" t="s">
        <v>157</v>
      </c>
      <c r="N78" s="54">
        <v>0</v>
      </c>
      <c r="O78" s="76"/>
      <c r="P78" s="76"/>
    </row>
    <row r="79" spans="2:17" ht="20.100000000000001" customHeight="1" x14ac:dyDescent="0.25">
      <c r="B79" s="95" t="s">
        <v>158</v>
      </c>
      <c r="C79" s="55">
        <v>24.994</v>
      </c>
      <c r="D79" s="190">
        <v>22.204000000000001</v>
      </c>
      <c r="E79" s="95" t="s">
        <v>159</v>
      </c>
      <c r="F79" s="55">
        <v>26</v>
      </c>
      <c r="G79" s="190">
        <v>15</v>
      </c>
      <c r="H79" s="96"/>
      <c r="I79" s="93" t="s">
        <v>160</v>
      </c>
      <c r="J79" s="54">
        <v>0</v>
      </c>
      <c r="K79" s="93" t="s">
        <v>161</v>
      </c>
      <c r="L79" s="54">
        <v>0</v>
      </c>
      <c r="M79" s="93" t="s">
        <v>162</v>
      </c>
      <c r="N79" s="54">
        <v>0</v>
      </c>
      <c r="O79" s="75"/>
      <c r="P79" s="75"/>
    </row>
    <row r="80" spans="2:17" ht="20.100000000000001" customHeight="1" x14ac:dyDescent="0.25">
      <c r="B80" s="100" t="s">
        <v>163</v>
      </c>
      <c r="C80" s="59">
        <v>1.7200000000000001E-5</v>
      </c>
      <c r="D80" s="194">
        <v>1.7200000000000001E-5</v>
      </c>
      <c r="E80" s="97" t="s">
        <v>164</v>
      </c>
      <c r="F80" s="56">
        <v>17</v>
      </c>
      <c r="G80" s="191">
        <v>39.6</v>
      </c>
      <c r="H80" s="96"/>
      <c r="I80" s="93" t="s">
        <v>165</v>
      </c>
      <c r="J80" s="54">
        <v>0</v>
      </c>
      <c r="K80" s="92" t="s">
        <v>166</v>
      </c>
      <c r="L80" s="54">
        <v>0</v>
      </c>
      <c r="M80" s="93" t="s">
        <v>167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2" t="s">
        <v>168</v>
      </c>
      <c r="C84" s="122"/>
    </row>
    <row r="85" spans="2:16" ht="15" customHeight="1" x14ac:dyDescent="0.25">
      <c r="B85" s="178" t="s">
        <v>184</v>
      </c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80"/>
    </row>
    <row r="86" spans="2:16" ht="15" customHeight="1" x14ac:dyDescent="0.25">
      <c r="B86" s="112" t="s">
        <v>177</v>
      </c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4"/>
    </row>
    <row r="87" spans="2:16" ht="15" customHeight="1" x14ac:dyDescent="0.25"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4"/>
    </row>
    <row r="88" spans="2:16" ht="15" customHeight="1" x14ac:dyDescent="0.25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4"/>
    </row>
    <row r="89" spans="2:16" ht="15" customHeight="1" x14ac:dyDescent="0.25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4"/>
    </row>
    <row r="90" spans="2:16" ht="15" customHeight="1" x14ac:dyDescent="0.25">
      <c r="B90" s="112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4"/>
    </row>
    <row r="91" spans="2:16" ht="15" customHeight="1" x14ac:dyDescent="0.25">
      <c r="B91" s="112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4"/>
    </row>
    <row r="92" spans="2:16" ht="15" customHeight="1" x14ac:dyDescent="0.25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4"/>
    </row>
    <row r="93" spans="2:16" ht="15" customHeight="1" x14ac:dyDescent="0.25"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4"/>
    </row>
    <row r="94" spans="2:16" ht="15" customHeight="1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4"/>
    </row>
    <row r="95" spans="2:16" ht="15" customHeight="1" x14ac:dyDescent="0.25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4"/>
    </row>
    <row r="96" spans="2:16" ht="15" customHeight="1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4"/>
    </row>
    <row r="97" spans="2:16" ht="15" customHeight="1" x14ac:dyDescent="0.25">
      <c r="B97" s="112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4"/>
    </row>
    <row r="98" spans="2:16" ht="15" customHeight="1" x14ac:dyDescent="0.25">
      <c r="B98" s="112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4"/>
    </row>
    <row r="99" spans="2:16" ht="15" customHeight="1" x14ac:dyDescent="0.25">
      <c r="B99" s="115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2024-03-15T04:16:39Z</dcterms:modified>
</cp:coreProperties>
</file>