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LS_REPORT\"/>
    </mc:Choice>
  </mc:AlternateContent>
  <xr:revisionPtr revIDLastSave="0" documentId="13_ncr:1_{3CAEA3DC-766D-46D7-90FE-94679EC8693C}" xr6:coauthVersionLast="36" xr6:coauthVersionMax="36" xr10:uidLastSave="{00000000-0000-0000-0000-000000000000}"/>
  <bookViews>
    <workbookView xWindow="0" yWindow="0" windowWidth="1456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C25" i="1" s="1"/>
  <c r="D25" i="1" s="1"/>
  <c r="H18" i="1"/>
  <c r="G18" i="1"/>
  <c r="F18" i="1"/>
  <c r="E18" i="1"/>
  <c r="D18" i="1"/>
  <c r="P18" i="1" s="1"/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<sst xmlns="http://schemas.openxmlformats.org/spreadsheetml/2006/main" count="211" uniqueCount="190">
  <si>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</si>
  <si>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</si>
  <si>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</si>
  <si>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</si>
  <si>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</si>
  <si>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</si>
  <si>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</si>
  <si>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</si>
  <si>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</si>
  <si>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</si>
  <si>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</si>
  <si>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</si>
  <si>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</si>
  <si>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</si>
  <si>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</si>
  <si>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</si>
  <si>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</si>
  <si>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</si>
  <si>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</si>
  <si>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</si>
  <si>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</si>
  <si>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</si>
  <si>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</si>
  <si>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</si>
  <si>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</si>
  <si>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</si>
  <si>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</si>
  <si>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</si>
  <si>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</si>
  <si>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</si>
  <si>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</si>
  <si>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</si>
  <si>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</si>
  <si>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</si>
  <si>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</si>
  <si>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</si>
  <si>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</si>
  <si>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</si>
  <si>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</si>
  <si>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</si>
  <si>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</si>
  <si>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</si>
  <si>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</si>
  <si>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</si>
  <si>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</si>
  <si>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</si>
  <si>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</si>
  <si>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</si>
  <si>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</si>
  <si>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</si>
  <si>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</si>
  <si>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</si>
  <si>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</si>
  <si>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</si>
  <si>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</si>
  <si>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</si>
  <si>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</si>
  <si>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</si>
  <si>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</si>
  <si>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</si>
  <si>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</si>
  <si>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</si>
  <si>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</si>
  <si>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</si>
  <si>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</si>
  <si>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</si>
  <si>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</si>
  <si>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</si>
  <si>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</si>
  <si>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</si>
  <si>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</si>
  <si>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</si>
  <si>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</si>
  <si>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</si>
  <si>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</si>
  <si>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</si>
  <si>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</si>
  <si>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</si>
  <si>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</si>
  <si>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</si>
  <si>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</si>
  <si>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</si>
  <si>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</si>
  <si>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</si>
  <si>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</si>
  <si>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</si>
  <si>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</si>
  <si>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</si>
  <si>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</si>
  <si>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</si>
  <si>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</si>
  <si>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</si>
  <si>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</si>
  <si>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</si>
  <si>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</si>
  <si>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</si>
  <si>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</si>
  <si>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</si>
  <si>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</si>
  <si>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</si>
  <si>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</si>
  <si>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</si>
  <si>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</si>
  <si>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</si>
  <si>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</si>
  <si>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</si>
  <si>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</si>
  <si>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</si>
  <si>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</si>
  <si>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</si>
  <si>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</si>
  <si>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</si>
  <si>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</si>
  <si>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</si>
  <si>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</si>
  <si>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</si>
  <si>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</si>
  <si>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</si>
  <si>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</si>
  <si>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</si>
  <si>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</si>
  <si>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</si>
  <si>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</si>
  <si>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</si>
  <si>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</si>
  <si>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</si>
  <si>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</si>
  <si>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</si>
  <si>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</si>
  <si>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</si>
  <si>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</si>
  <si>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</si>
  <si>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</si>
  <si>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</si>
  <si>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</si>
  <si>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</si>
  <si>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</si>
  <si>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</si>
  <si>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</si>
  <si>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</si>
  <si>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</si>
  <si>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</si>
  <si>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</si>
  <si>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</si>
  <si>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</si>
  <si>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</si>
  <si>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</si>
  <si>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</si>
  <si>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</si>
  <si>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</si>
  <si>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</si>
  <si>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</si>
  <si>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</si>
  <si>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</si>
  <si>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</si>
  <si>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</si>
  <si>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</si>
  <si>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</si>
  <si>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</si>
  <si>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</si>
  <si>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</si>
  <si>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</si>
  <si>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</si>
  <si>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</si>
  <si>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</si>
  <si>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</si>
  <si>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</si>
  <si>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</si>
  <si>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</si>
  <si>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</si>
  <si>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</si>
  <si>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</si>
  <si>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</si>
  <si>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</si>
  <si>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</si>
  <si>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</si>
  <si>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</si>
  <si>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</si>
  <si>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</si>
  <si>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BLG</t>
    <phoneticPr fontId="3" type="noConversion"/>
  </si>
  <si>
    <t>DEEPS</t>
    <phoneticPr fontId="3" type="noConversion"/>
  </si>
  <si>
    <t>임상규</t>
    <phoneticPr fontId="3" type="noConversion"/>
  </si>
  <si>
    <t>SW</t>
    <phoneticPr fontId="3" type="noConversion"/>
  </si>
  <si>
    <t>SE</t>
    <phoneticPr fontId="3" type="noConversion"/>
  </si>
  <si>
    <t>TMT</t>
    <phoneticPr fontId="3" type="noConversion"/>
  </si>
  <si>
    <t xml:space="preserve">20s/28k 30s/29k 45s/28k </t>
    <phoneticPr fontId="4" type="noConversion"/>
  </si>
  <si>
    <t xml:space="preserve">20s/14k 45s/18k 60s/k  </t>
    <phoneticPr fontId="4" type="noConversion"/>
  </si>
  <si>
    <t>[02:51]높은습도로 인한 관측중단 및 대기</t>
    <phoneticPr fontId="3" type="noConversion"/>
  </si>
  <si>
    <t>[03:10]높은습도가 지속되어 관측종료</t>
    <phoneticPr fontId="3" type="noConversion"/>
  </si>
  <si>
    <t xml:space="preserve">1) 월령으로 인한 방풍막 연결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</si>
</sst>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8"/>
      <name val="맑은 고딕"/>
      <family val="2"/>
      <scheme val="minor"/>
    </font>
    <font>
      <sz val="8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0" fontId="37" fillId="0" borderId="5" xfId="0" applyFont="1" applyBorder="1" applyProtection="1">
      <alignment vertical="center"/>
    </xf>
    <xf numFmtId="0" fontId="37" fillId="4" borderId="1" xfId="0" applyFont="1" applyFill="1" applyBorder="1" applyAlignment="1" applyProtection="1">
      <alignment horizontal="center" vertical="center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H68" sqref="H68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65">
        <v>45353</v>
      </c>
      <c r="D3" s="166"/>
      <c r="E3" s="1"/>
      <c r="F3" s="1"/>
      <c r="G3" s="1"/>
      <c r="H3" s="1"/>
      <c r="I3" s="1"/>
      <c r="J3" s="1"/>
      <c r="K3" s="61" t="s">
        <v>2</v>
      </c>
      <c r="L3" s="167">
        <f>(P31-(P32+P33))/P31*100</f>
        <v>93.992932862190813</v>
      </c>
      <c r="M3" s="167"/>
      <c r="N3" s="61" t="s">
        <v>3</v>
      </c>
      <c r="O3" s="167">
        <f>(P31-P33)/P31*100</f>
        <v>100</v>
      </c>
      <c r="P3" s="167"/>
    </row>
    <row r="4" spans="2:16" ht="14.25" customHeight="1" x14ac:dyDescent="0.25">
      <c r="B4" s="3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0.74930555555555556</v>
      </c>
      <c r="D9" s="8">
        <v>2.5</v>
      </c>
      <c r="E9" s="8">
        <v>18.8</v>
      </c>
      <c r="F9" s="8">
        <v>43</v>
      </c>
      <c r="G9" s="113" t="s">
        <v>182</v>
      </c>
      <c r="H9" s="8">
        <v>3.6</v>
      </c>
      <c r="I9" s="32">
        <v>57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2.9</v>
      </c>
      <c r="E10" s="8">
        <v>13.8</v>
      </c>
      <c r="F10" s="8">
        <v>67</v>
      </c>
      <c r="G10" s="113" t="s">
        <v>183</v>
      </c>
      <c r="H10" s="8">
        <v>3.4</v>
      </c>
      <c r="I10" s="108"/>
      <c r="J10" s="109">
        <f>IF(L10, 1, 0) + IF(M10, 2, 0) + IF(N10, 4, 0) + IF(O10, 8, 0) + IF(P10, 16, 0)</f>
        <v>0</v>
      </c>
      <c r="K10" s="11" t="b">
        <v>1</v>
      </c>
      <c r="L10" s="11" t="b">
        <v>0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1">
        <v>0.13194444444444445</v>
      </c>
      <c r="D11" s="182"/>
      <c r="E11" s="182">
        <v>10.4</v>
      </c>
      <c r="F11" s="182">
        <v>85</v>
      </c>
      <c r="G11" s="113" t="s">
        <v>183</v>
      </c>
      <c r="H11" s="182">
        <v>3.3</v>
      </c>
      <c r="I11" s="110"/>
      <c r="J11" s="111">
        <f>IF(L11, 1, 0) + IF(M11, 2, 0) + IF(N11, 4, 0) + IF(O11, 8, 0) + IF(P11, 16, 0)</f>
        <v>4</v>
      </c>
      <c r="K11" s="11" t="b">
        <v>0</v>
      </c>
      <c r="L11" s="11" t="b">
        <v>0</v>
      </c>
      <c r="M11" s="11" t="b">
        <v>0</v>
      </c>
      <c r="N11" s="11" t="b">
        <v>1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23.382638888888888</v>
      </c>
      <c r="D12" s="15">
        <f>AVERAGE(D9:D11)</f>
        <v>2.7</v>
      </c>
      <c r="E12" s="15">
        <f>AVERAGE(E9:E11)</f>
        <v>14.333333333333334</v>
      </c>
      <c r="F12" s="16">
        <f>AVERAGE(F9:F11)</f>
        <v>65</v>
      </c>
      <c r="G12" s="17"/>
      <c r="H12" s="18">
        <f>AVERAGE(H9:H11)</f>
        <v>3.4333333333333336</v>
      </c>
      <c r="I12" s="19"/>
      <c r="J12" s="20">
        <f>AVERAGE(J9:J11)</f>
        <v>1.3333333333333333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184</v>
      </c>
      <c r="F16" s="23" t="s">
        <v>180</v>
      </c>
      <c r="G16" s="23" t="s">
        <v>179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0.72291666666666676</v>
      </c>
      <c r="D17" s="24">
        <v>0.72361111111111109</v>
      </c>
      <c r="E17" s="24">
        <v>0.74930555555555556</v>
      </c>
      <c r="F17" s="24">
        <v>0.76944444444444438</v>
      </c>
      <c r="G17" s="24">
        <v>3.888888888888889E-2</v>
      </c>
      <c r="H17" s="24">
        <v>0.13194444444444445</v>
      </c>
      <c r="I17" s="24"/>
      <c r="J17" s="24"/>
      <c r="K17" s="24"/>
      <c r="L17" s="24"/>
      <c r="M17" s="24"/>
      <c r="N17" s="24"/>
      <c r="O17" s="24"/>
      <c r="P17" s="24">
        <v>0.13541666666666666</v>
      </c>
    </row>
    <row r="18" spans="2:16" ht="14.1" customHeight="1" x14ac:dyDescent="0.25">
      <c r="B18" s="31" t="s">
        <v>45</v>
      </c>
      <c r="C18" s="23">
        <v>1559</v>
      </c>
      <c r="D18" s="23">
        <f>C18+1</f>
        <v>1560</v>
      </c>
      <c r="E18" s="23">
        <f>D19+1</f>
        <v>1571</v>
      </c>
      <c r="F18" s="23">
        <f>E19+1</f>
        <v>1587</v>
      </c>
      <c r="G18" s="23">
        <f>F19+1</f>
        <v>1698</v>
      </c>
      <c r="H18" s="23">
        <f>G19+1</f>
        <v>1748</v>
      </c>
      <c r="I18" s="23"/>
      <c r="J18" s="23"/>
      <c r="K18" s="23"/>
      <c r="L18" s="23"/>
      <c r="M18" s="23"/>
      <c r="N18" s="23"/>
      <c r="O18" s="23"/>
      <c r="P18" s="23">
        <f>MAX(C18:O19)+1</f>
        <v>1753</v>
      </c>
    </row>
    <row r="19" spans="2:16" ht="14.1" customHeight="1" thickBot="1" x14ac:dyDescent="0.3">
      <c r="B19" s="12" t="s">
        <v>46</v>
      </c>
      <c r="C19" s="25"/>
      <c r="D19" s="23">
        <v>1570</v>
      </c>
      <c r="E19" s="26">
        <v>1586</v>
      </c>
      <c r="F19" s="26">
        <v>1697</v>
      </c>
      <c r="G19" s="26">
        <v>1747</v>
      </c>
      <c r="H19" s="26">
        <v>1752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11</v>
      </c>
      <c r="E20" s="29">
        <f t="shared" ref="E20:O20" si="0">IF(ISNUMBER(E18),E19-E18+1,"")</f>
        <v>16</v>
      </c>
      <c r="F20" s="29">
        <f t="shared" si="0"/>
        <v>111</v>
      </c>
      <c r="G20" s="29">
        <f t="shared" si="0"/>
        <v>50</v>
      </c>
      <c r="H20" s="29">
        <f t="shared" si="0"/>
        <v>5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6" t="s">
        <v>48</v>
      </c>
      <c r="C22" s="31" t="s">
        <v>21</v>
      </c>
      <c r="D22" s="31" t="s">
        <v>23</v>
      </c>
      <c r="E22" s="31" t="s">
        <v>49</v>
      </c>
      <c r="F22" s="177" t="s">
        <v>50</v>
      </c>
      <c r="G22" s="177"/>
      <c r="H22" s="177"/>
      <c r="I22" s="177"/>
      <c r="J22" s="31" t="s">
        <v>21</v>
      </c>
      <c r="K22" s="31" t="s">
        <v>23</v>
      </c>
      <c r="L22" s="31" t="s">
        <v>49</v>
      </c>
      <c r="M22" s="177" t="s">
        <v>50</v>
      </c>
      <c r="N22" s="177"/>
      <c r="O22" s="177"/>
      <c r="P22" s="177"/>
    </row>
    <row r="23" spans="2:16" ht="13.5" customHeight="1" x14ac:dyDescent="0.25">
      <c r="B23" s="176"/>
      <c r="C23" s="113">
        <f>D18+5</f>
        <v>1565</v>
      </c>
      <c r="D23" s="113">
        <f>C23+2</f>
        <v>1567</v>
      </c>
      <c r="E23" s="113" t="s">
        <v>51</v>
      </c>
      <c r="F23" s="175" t="s">
        <v>185</v>
      </c>
      <c r="G23" s="175"/>
      <c r="H23" s="175"/>
      <c r="I23" s="175"/>
      <c r="J23" s="113"/>
      <c r="K23" s="113"/>
      <c r="L23" s="113" t="s">
        <v>53</v>
      </c>
      <c r="M23" s="175" t="s">
        <v>52</v>
      </c>
      <c r="N23" s="175"/>
      <c r="O23" s="175"/>
      <c r="P23" s="175"/>
    </row>
    <row r="24" spans="2:16" ht="13.5" customHeight="1" x14ac:dyDescent="0.25">
      <c r="B24" s="176"/>
      <c r="C24" s="113"/>
      <c r="D24" s="113"/>
      <c r="E24" s="113" t="s">
        <v>54</v>
      </c>
      <c r="F24" s="175" t="s">
        <v>52</v>
      </c>
      <c r="G24" s="175"/>
      <c r="H24" s="175"/>
      <c r="I24" s="175"/>
      <c r="J24" s="113"/>
      <c r="K24" s="113"/>
      <c r="L24" s="113" t="s">
        <v>55</v>
      </c>
      <c r="M24" s="175" t="s">
        <v>52</v>
      </c>
      <c r="N24" s="175"/>
      <c r="O24" s="175"/>
      <c r="P24" s="175"/>
    </row>
    <row r="25" spans="2:16" ht="13.5" customHeight="1" x14ac:dyDescent="0.25">
      <c r="B25" s="176"/>
      <c r="C25" s="113">
        <f>D23+1</f>
        <v>1568</v>
      </c>
      <c r="D25" s="113">
        <f>C25+2</f>
        <v>1570</v>
      </c>
      <c r="E25" s="113" t="s">
        <v>55</v>
      </c>
      <c r="F25" s="175" t="s">
        <v>186</v>
      </c>
      <c r="G25" s="175"/>
      <c r="H25" s="175"/>
      <c r="I25" s="175"/>
      <c r="J25" s="113"/>
      <c r="K25" s="113"/>
      <c r="L25" s="113" t="s">
        <v>54</v>
      </c>
      <c r="M25" s="175" t="s">
        <v>52</v>
      </c>
      <c r="N25" s="175"/>
      <c r="O25" s="175"/>
      <c r="P25" s="175"/>
    </row>
    <row r="26" spans="2:16" ht="13.5" customHeight="1" x14ac:dyDescent="0.25">
      <c r="B26" s="176"/>
      <c r="C26" s="113"/>
      <c r="D26" s="113"/>
      <c r="E26" s="113" t="s">
        <v>53</v>
      </c>
      <c r="F26" s="175" t="s">
        <v>52</v>
      </c>
      <c r="G26" s="175"/>
      <c r="H26" s="175"/>
      <c r="I26" s="175"/>
      <c r="J26" s="113"/>
      <c r="K26" s="113"/>
      <c r="L26" s="113" t="s">
        <v>51</v>
      </c>
      <c r="M26" s="175" t="s">
        <v>52</v>
      </c>
      <c r="N26" s="175"/>
      <c r="O26" s="175"/>
      <c r="P26" s="17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4" t="s">
        <v>56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0.10347222222222223</v>
      </c>
      <c r="D30" s="39"/>
      <c r="E30" s="39"/>
      <c r="F30" s="39"/>
      <c r="G30" s="39">
        <v>0.25138888888888888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0.35486111111111113</v>
      </c>
    </row>
    <row r="31" spans="2:16" ht="14.1" customHeight="1" x14ac:dyDescent="0.25">
      <c r="B31" s="33" t="s">
        <v>177</v>
      </c>
      <c r="C31" s="183">
        <v>0.10347222222222223</v>
      </c>
      <c r="D31" s="7"/>
      <c r="E31" s="7"/>
      <c r="F31" s="7"/>
      <c r="G31" s="7">
        <v>0.26944444444444443</v>
      </c>
      <c r="H31" s="7"/>
      <c r="I31" s="7"/>
      <c r="J31" s="7"/>
      <c r="K31" s="7">
        <v>2.013888888888889E-2</v>
      </c>
      <c r="L31" s="7"/>
      <c r="M31" s="7"/>
      <c r="N31" s="7"/>
      <c r="O31" s="43"/>
      <c r="P31" s="42">
        <f>SUM(C31:O31)</f>
        <v>0.39305555555555555</v>
      </c>
    </row>
    <row r="32" spans="2:16" ht="14.1" customHeight="1" x14ac:dyDescent="0.25">
      <c r="B32" s="33" t="s">
        <v>71</v>
      </c>
      <c r="C32" s="44">
        <v>2.361111111111111E-2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2.361111111111111E-2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7.9861111111111119E-2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</v>
      </c>
      <c r="G34" s="104">
        <f t="shared" si="1"/>
        <v>0.26944444444444443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2.013888888888889E-2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0.36944444444444446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61" t="s">
        <v>73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</row>
    <row r="37" spans="2:16" ht="18" customHeight="1" x14ac:dyDescent="0.25">
      <c r="B37" s="162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 x14ac:dyDescent="0.25">
      <c r="B38" s="162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 x14ac:dyDescent="0.25">
      <c r="B39" s="162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62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 x14ac:dyDescent="0.25">
      <c r="B41" s="163"/>
      <c r="C41" s="159"/>
      <c r="D41" s="160"/>
      <c r="E41" s="160"/>
      <c r="F41" s="160"/>
      <c r="G41" s="160"/>
      <c r="H41" s="160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74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 t="s">
        <v>187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5"/>
    </row>
    <row r="45" spans="2:16" ht="14.1" customHeight="1" x14ac:dyDescent="0.25">
      <c r="B45" s="139" t="s">
        <v>188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" customHeight="1" x14ac:dyDescent="0.2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" customHeight="1" x14ac:dyDescent="0.2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" customHeight="1" x14ac:dyDescent="0.2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" customHeight="1" x14ac:dyDescent="0.2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" customHeight="1" x14ac:dyDescent="0.2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" customHeight="1" x14ac:dyDescent="0.2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" customHeight="1" thickBot="1" x14ac:dyDescent="0.3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" customHeight="1" thickTop="1" thickBot="1" x14ac:dyDescent="0.3">
      <c r="B53" s="145" t="s">
        <v>174</v>
      </c>
      <c r="C53" s="146"/>
      <c r="D53" s="107"/>
      <c r="E53" s="107">
        <v>1.95</v>
      </c>
      <c r="F53" s="107"/>
      <c r="G53" s="149"/>
      <c r="H53" s="146"/>
      <c r="I53" s="146"/>
      <c r="J53" s="146"/>
      <c r="K53" s="146"/>
      <c r="L53" s="146"/>
      <c r="M53" s="146"/>
      <c r="N53" s="146"/>
      <c r="O53" s="146"/>
      <c r="P53" s="150"/>
    </row>
    <row r="54" spans="2:16" ht="14.1" customHeight="1" thickTop="1" thickBot="1" x14ac:dyDescent="0.3">
      <c r="B54" s="147" t="s">
        <v>173</v>
      </c>
      <c r="C54" s="148"/>
      <c r="D54" s="148"/>
      <c r="E54" s="148"/>
      <c r="F54" s="112">
        <v>375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 x14ac:dyDescent="0.25"/>
    <row r="56" spans="2:16" ht="17.25" customHeight="1" x14ac:dyDescent="0.25">
      <c r="B56" s="126" t="s">
        <v>75</v>
      </c>
      <c r="C56" s="126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27" t="s">
        <v>76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77</v>
      </c>
      <c r="O57" s="128"/>
      <c r="P57" s="131"/>
    </row>
    <row r="58" spans="2:16" ht="17.100000000000001" customHeight="1" x14ac:dyDescent="0.25">
      <c r="B58" s="132" t="s">
        <v>78</v>
      </c>
      <c r="C58" s="133"/>
      <c r="D58" s="134"/>
      <c r="E58" s="132" t="s">
        <v>79</v>
      </c>
      <c r="F58" s="133"/>
      <c r="G58" s="134"/>
      <c r="H58" s="133" t="s">
        <v>80</v>
      </c>
      <c r="I58" s="133"/>
      <c r="J58" s="133"/>
      <c r="K58" s="135" t="s">
        <v>81</v>
      </c>
      <c r="L58" s="133"/>
      <c r="M58" s="136"/>
      <c r="N58" s="137"/>
      <c r="O58" s="133"/>
      <c r="P58" s="138"/>
    </row>
    <row r="59" spans="2:16" ht="20.100000000000001" customHeight="1" x14ac:dyDescent="0.25">
      <c r="B59" s="114" t="s">
        <v>82</v>
      </c>
      <c r="C59" s="115"/>
      <c r="D59" s="53" t="b">
        <v>1</v>
      </c>
      <c r="E59" s="114" t="s">
        <v>83</v>
      </c>
      <c r="F59" s="115"/>
      <c r="G59" s="53" t="b">
        <v>1</v>
      </c>
      <c r="H59" s="122" t="s">
        <v>84</v>
      </c>
      <c r="I59" s="115"/>
      <c r="J59" s="53" t="b">
        <v>1</v>
      </c>
      <c r="K59" s="122" t="s">
        <v>85</v>
      </c>
      <c r="L59" s="115"/>
      <c r="M59" s="53" t="b">
        <v>1</v>
      </c>
      <c r="N59" s="123" t="s">
        <v>86</v>
      </c>
      <c r="O59" s="115"/>
      <c r="P59" s="53" t="b">
        <v>1</v>
      </c>
    </row>
    <row r="60" spans="2:16" ht="20.100000000000001" customHeight="1" x14ac:dyDescent="0.25">
      <c r="B60" s="114" t="s">
        <v>87</v>
      </c>
      <c r="C60" s="115"/>
      <c r="D60" s="53" t="b">
        <v>1</v>
      </c>
      <c r="E60" s="114" t="s">
        <v>88</v>
      </c>
      <c r="F60" s="115"/>
      <c r="G60" s="53" t="b">
        <v>1</v>
      </c>
      <c r="H60" s="122" t="s">
        <v>89</v>
      </c>
      <c r="I60" s="115"/>
      <c r="J60" s="53" t="b">
        <v>1</v>
      </c>
      <c r="K60" s="122" t="s">
        <v>90</v>
      </c>
      <c r="L60" s="115"/>
      <c r="M60" s="53" t="b">
        <v>1</v>
      </c>
      <c r="N60" s="123" t="s">
        <v>91</v>
      </c>
      <c r="O60" s="115"/>
      <c r="P60" s="53" t="b">
        <v>1</v>
      </c>
    </row>
    <row r="61" spans="2:16" ht="20.100000000000001" customHeight="1" x14ac:dyDescent="0.25">
      <c r="B61" s="114" t="s">
        <v>92</v>
      </c>
      <c r="C61" s="115"/>
      <c r="D61" s="53" t="b">
        <v>1</v>
      </c>
      <c r="E61" s="114" t="s">
        <v>93</v>
      </c>
      <c r="F61" s="115"/>
      <c r="G61" s="53" t="b">
        <v>1</v>
      </c>
      <c r="H61" s="122" t="s">
        <v>94</v>
      </c>
      <c r="I61" s="115"/>
      <c r="J61" s="53" t="b">
        <v>1</v>
      </c>
      <c r="K61" s="122" t="s">
        <v>95</v>
      </c>
      <c r="L61" s="115"/>
      <c r="M61" s="53" t="b">
        <v>1</v>
      </c>
      <c r="N61" s="123" t="s">
        <v>96</v>
      </c>
      <c r="O61" s="115"/>
      <c r="P61" s="53" t="b">
        <v>1</v>
      </c>
    </row>
    <row r="62" spans="2:16" ht="20.100000000000001" customHeight="1" x14ac:dyDescent="0.25">
      <c r="B62" s="122" t="s">
        <v>94</v>
      </c>
      <c r="C62" s="115"/>
      <c r="D62" s="53" t="b">
        <v>1</v>
      </c>
      <c r="E62" s="114" t="s">
        <v>97</v>
      </c>
      <c r="F62" s="115"/>
      <c r="G62" s="53" t="b">
        <v>1</v>
      </c>
      <c r="H62" s="122" t="s">
        <v>98</v>
      </c>
      <c r="I62" s="115"/>
      <c r="J62" s="53" t="b">
        <v>0</v>
      </c>
      <c r="K62" s="122" t="s">
        <v>99</v>
      </c>
      <c r="L62" s="115"/>
      <c r="M62" s="53" t="b">
        <v>1</v>
      </c>
      <c r="N62" s="123" t="s">
        <v>89</v>
      </c>
      <c r="O62" s="115"/>
      <c r="P62" s="53" t="b">
        <v>1</v>
      </c>
    </row>
    <row r="63" spans="2:16" ht="20.100000000000001" customHeight="1" x14ac:dyDescent="0.25">
      <c r="B63" s="122" t="s">
        <v>100</v>
      </c>
      <c r="C63" s="115"/>
      <c r="D63" s="53" t="b">
        <v>1</v>
      </c>
      <c r="E63" s="114" t="s">
        <v>101</v>
      </c>
      <c r="F63" s="115"/>
      <c r="G63" s="53" t="b">
        <v>1</v>
      </c>
      <c r="H63" s="63"/>
      <c r="I63" s="64"/>
      <c r="J63" s="65"/>
      <c r="K63" s="122" t="s">
        <v>102</v>
      </c>
      <c r="L63" s="115"/>
      <c r="M63" s="53" t="b">
        <v>1</v>
      </c>
      <c r="N63" s="123" t="s">
        <v>172</v>
      </c>
      <c r="O63" s="115"/>
      <c r="P63" s="53" t="b">
        <v>1</v>
      </c>
    </row>
    <row r="64" spans="2:16" ht="20.100000000000001" customHeight="1" x14ac:dyDescent="0.25">
      <c r="B64" s="122" t="s">
        <v>103</v>
      </c>
      <c r="C64" s="115"/>
      <c r="D64" s="53" t="b">
        <v>0</v>
      </c>
      <c r="E64" s="114" t="s">
        <v>104</v>
      </c>
      <c r="F64" s="115"/>
      <c r="G64" s="53" t="b">
        <v>1</v>
      </c>
      <c r="H64" s="66"/>
      <c r="I64" s="67"/>
      <c r="J64" s="68"/>
      <c r="K64" s="124" t="s">
        <v>105</v>
      </c>
      <c r="L64" s="125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14" t="s">
        <v>170</v>
      </c>
      <c r="F65" s="115"/>
      <c r="G65" s="53" t="b">
        <v>0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16" t="s">
        <v>111</v>
      </c>
      <c r="C69" s="116"/>
      <c r="D69" s="76"/>
      <c r="E69" s="76"/>
      <c r="F69" s="118" t="s">
        <v>112</v>
      </c>
      <c r="G69" s="120" t="s">
        <v>113</v>
      </c>
      <c r="H69" s="76"/>
      <c r="I69" s="116" t="s">
        <v>114</v>
      </c>
      <c r="J69" s="116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17"/>
      <c r="C70" s="117"/>
      <c r="D70" s="80"/>
      <c r="E70" s="81"/>
      <c r="F70" s="119"/>
      <c r="G70" s="121"/>
      <c r="H70" s="82"/>
      <c r="I70" s="117"/>
      <c r="J70" s="117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-149.82400000000001</v>
      </c>
      <c r="D72" s="55">
        <v>-152.845</v>
      </c>
      <c r="E72" s="95" t="s">
        <v>125</v>
      </c>
      <c r="F72" s="55">
        <v>22.3</v>
      </c>
      <c r="G72" s="55">
        <v>20.6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-130.066</v>
      </c>
      <c r="D73" s="55">
        <v>-136.32499999999999</v>
      </c>
      <c r="E73" s="97" t="s">
        <v>130</v>
      </c>
      <c r="F73" s="56">
        <v>10</v>
      </c>
      <c r="G73" s="56">
        <v>35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-204.488</v>
      </c>
      <c r="D74" s="55">
        <v>-205.11199999999999</v>
      </c>
      <c r="E74" s="97" t="s">
        <v>135</v>
      </c>
      <c r="F74" s="57">
        <v>20</v>
      </c>
      <c r="G74" s="57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-109.401</v>
      </c>
      <c r="D75" s="55">
        <v>-113.146</v>
      </c>
      <c r="E75" s="97" t="s">
        <v>140</v>
      </c>
      <c r="F75" s="57">
        <v>50</v>
      </c>
      <c r="G75" s="57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27.664999999999999</v>
      </c>
      <c r="D76" s="55">
        <v>24.498000000000001</v>
      </c>
      <c r="E76" s="97" t="s">
        <v>145</v>
      </c>
      <c r="F76" s="57">
        <v>50</v>
      </c>
      <c r="G76" s="57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32.86</v>
      </c>
      <c r="D77" s="55">
        <v>28.797999999999998</v>
      </c>
      <c r="E77" s="97" t="s">
        <v>150</v>
      </c>
      <c r="F77" s="57">
        <v>200</v>
      </c>
      <c r="G77" s="57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23.998999999999999</v>
      </c>
      <c r="D78" s="55">
        <v>21.117000000000001</v>
      </c>
      <c r="E78" s="97" t="s">
        <v>155</v>
      </c>
      <c r="F78" s="58">
        <v>0</v>
      </c>
      <c r="G78" s="58">
        <v>0</v>
      </c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24.942</v>
      </c>
      <c r="D79" s="55">
        <v>21.998999999999999</v>
      </c>
      <c r="E79" s="95" t="s">
        <v>160</v>
      </c>
      <c r="F79" s="55">
        <v>28.3</v>
      </c>
      <c r="G79" s="55">
        <v>14.4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1.6200000000000001E-5</v>
      </c>
      <c r="D80" s="59">
        <v>1.66E-5</v>
      </c>
      <c r="E80" s="97" t="s">
        <v>165</v>
      </c>
      <c r="F80" s="56">
        <v>22.6</v>
      </c>
      <c r="G80" s="56">
        <v>78.8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8" t="s">
        <v>169</v>
      </c>
      <c r="C84" s="168"/>
    </row>
    <row r="85" spans="2:16" ht="15" customHeight="1" x14ac:dyDescent="0.25">
      <c r="B85" s="169" t="s">
        <v>189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 x14ac:dyDescent="0.25">
      <c r="B86" s="172" t="s">
        <v>178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 x14ac:dyDescent="0.25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 x14ac:dyDescent="0.25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 x14ac:dyDescent="0.25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 x14ac:dyDescent="0.25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 x14ac:dyDescent="0.25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 x14ac:dyDescent="0.25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 x14ac:dyDescent="0.25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 x14ac:dyDescent="0.25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 x14ac:dyDescent="0.25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 x14ac:dyDescent="0.25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 x14ac:dyDescent="0.25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 x14ac:dyDescent="0.25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 x14ac:dyDescent="0.2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disablePrompts="1" count="1">
    <dataValidation type="list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2024-03-04T03:29:19Z</cp:lastPrinted>
  <dcterms:created xsi:type="dcterms:W3CDTF">2024-02-29T07:36:25Z</dcterms:created>
  <dcterms:modified xsi:type="dcterms:W3CDTF">2024-03-08T05:29:32Z</dcterms:modified>
</cp:coreProperties>
</file>