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0월\"/>
    </mc:Choice>
  </mc:AlternateContent>
  <xr:revisionPtr revIDLastSave="0" documentId="13_ncr:1_{BF67C3B4-F0A4-41E7-9B0E-868A18B00449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<sst xmlns="http://schemas.openxmlformats.org/spreadsheetml/2006/main" count="201" uniqueCount="184">
  <si>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</si>
  <si>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</si>
  <si>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</si>
  <si>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</si>
  <si>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</si>
  <si>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</si>
  <si>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</si>
  <si>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</si>
  <si>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</si>
  <si>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</si>
  <si>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</si>
  <si>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</si>
  <si>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</si>
  <si>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</si>
  <si>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</si>
  <si>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</si>
  <si>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</si>
  <si>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</si>
  <si>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</si>
  <si>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</si>
  <si>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</si>
  <si>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</si>
  <si>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</si>
  <si>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</si>
  <si>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</si>
  <si>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</si>
  <si>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</si>
  <si>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</si>
  <si>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</si>
  <si>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</si>
  <si>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</si>
  <si>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</si>
  <si>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</si>
  <si>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</si>
  <si>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</si>
  <si>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</si>
  <si>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</si>
  <si>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</si>
  <si>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</si>
  <si>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</si>
  <si>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</si>
  <si>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</si>
  <si>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</si>
  <si>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</si>
  <si>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</si>
  <si>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</si>
  <si>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</si>
  <si>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</si>
  <si>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</si>
  <si>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</si>
  <si>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</si>
  <si>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</si>
  <si>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</si>
  <si>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</si>
  <si>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</si>
  <si>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</si>
  <si>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</si>
  <si>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</si>
  <si>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</si>
  <si>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</si>
  <si>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</si>
  <si>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</si>
  <si>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</si>
  <si>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</si>
  <si>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</si>
  <si>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</si>
  <si>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</si>
  <si>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</si>
  <si>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</si>
  <si>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</si>
  <si>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</si>
  <si>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</si>
  <si>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</si>
  <si>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</si>
  <si>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</si>
  <si>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</si>
  <si>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</si>
  <si>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</si>
  <si>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</si>
  <si>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</si>
  <si>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</si>
  <si>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</si>
  <si>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</si>
  <si>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</si>
  <si>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</si>
  <si>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</si>
  <si>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</si>
  <si>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</si>
  <si>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</si>
  <si>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</si>
  <si>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</si>
  <si>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</si>
  <si>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</si>
  <si>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</si>
  <si>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</si>
  <si>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</si>
  <si>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</si>
  <si>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</si>
  <si>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</si>
  <si>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</si>
  <si>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</si>
  <si>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</si>
  <si>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</si>
  <si>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</si>
  <si>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</si>
  <si>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</si>
  <si>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</si>
  <si>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</si>
  <si>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</si>
  <si>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</si>
  <si>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</si>
  <si>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</si>
  <si>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</si>
  <si>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</si>
  <si>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</si>
  <si>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</si>
  <si>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</si>
  <si>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</si>
  <si>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</si>
  <si>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</si>
  <si>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</si>
  <si>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</si>
  <si>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</si>
  <si>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</si>
  <si>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</si>
  <si>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</si>
  <si>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</si>
  <si>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</si>
  <si>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</si>
  <si>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</si>
  <si>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</si>
  <si>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</si>
  <si>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</si>
  <si>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</si>
  <si>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</si>
  <si>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</si>
  <si>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</si>
  <si>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</si>
  <si>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</si>
  <si>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</si>
  <si>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</si>
  <si>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</si>
  <si>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</si>
  <si>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</si>
  <si>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</si>
  <si>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</si>
  <si>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</si>
  <si>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</si>
  <si>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</si>
  <si>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</si>
  <si>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</si>
  <si>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</si>
  <si>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</si>
  <si>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</si>
  <si>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</si>
  <si>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</si>
  <si>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</si>
  <si>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</si>
  <si>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</si>
  <si>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</si>
  <si>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</si>
  <si>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</si>
  <si>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</si>
  <si>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</si>
  <si>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</si>
  <si>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</si>
  <si>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</si>
  <si>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</si>
  <si>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</si>
  <si>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</si>
  <si>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</si>
  <si>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</si>
  <si>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</si>
  <si>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</si>
  <si>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</si>
  <si>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</si>
  <si>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</si>
  <si>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</si>
  <si>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김정현</t>
    <phoneticPr fontId="3" type="noConversion"/>
  </si>
  <si>
    <t>1. 월령 40% 이하로 방풍막 해제</t>
    <phoneticPr fontId="3" type="noConversion"/>
  </si>
  <si>
    <t>N</t>
    <phoneticPr fontId="3" type="noConversion"/>
  </si>
  <si>
    <t>NW</t>
    <phoneticPr fontId="3" type="noConversion"/>
  </si>
  <si>
    <t>1. [UT 23:41-08:45] 비로 인한 관측 대기</t>
    <phoneticPr fontId="3" type="noConversion"/>
  </si>
  <si>
    <t>2. [UT 08:45] 비로 인한 관측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</si>
</sst>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45572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0.9868055555555556</v>
      </c>
      <c r="D9" s="8"/>
      <c r="E9" s="8">
        <v>9.6999999999999993</v>
      </c>
      <c r="F9" s="8">
        <v>69</v>
      </c>
      <c r="G9" s="36" t="s">
        <v>180</v>
      </c>
      <c r="H9" s="8">
        <v>2.9</v>
      </c>
      <c r="I9" s="36">
        <v>17.399999999999999</v>
      </c>
      <c r="J9" s="9">
        <f>IF(L9, 1, 0) + IF(M9, 2, 0) + IF(N9, 4, 0) + IF(O9, 8, 0) + IF(P9, 16, 0)</f>
        <v>16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1</v>
      </c>
    </row>
    <row r="10" spans="2:16" ht="14.25" customHeight="1" x14ac:dyDescent="0.45">
      <c r="B10" s="35" t="s">
        <v>23</v>
      </c>
      <c r="C10" s="7">
        <v>0.16666666666666666</v>
      </c>
      <c r="D10" s="8"/>
      <c r="E10" s="8">
        <v>9.9</v>
      </c>
      <c r="F10" s="8">
        <v>58</v>
      </c>
      <c r="G10" s="36" t="s">
        <v>181</v>
      </c>
      <c r="H10" s="8">
        <v>7.9</v>
      </c>
      <c r="I10" s="11"/>
      <c r="J10" s="9">
        <f>IF(L10, 1, 0) + IF(M10, 2, 0) + IF(N10, 4, 0) + IF(O10, 8, 0) + IF(P10, 16, 0)</f>
        <v>16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1</v>
      </c>
    </row>
    <row r="11" spans="2:16" ht="14.25" customHeight="1" thickBot="1" x14ac:dyDescent="0.5">
      <c r="B11" s="13" t="s">
        <v>24</v>
      </c>
      <c r="C11" s="14">
        <v>0.36458333333333331</v>
      </c>
      <c r="D11" s="15"/>
      <c r="E11" s="15">
        <v>8.6999999999999993</v>
      </c>
      <c r="F11" s="15">
        <v>72</v>
      </c>
      <c r="G11" s="36" t="s">
        <v>180</v>
      </c>
      <c r="H11" s="15">
        <v>2.5</v>
      </c>
      <c r="I11" s="16"/>
      <c r="J11" s="9">
        <f>IF(L11, 1, 0) + IF(M11, 2, 0) + IF(N11, 4, 0) + IF(O11, 8, 0) + IF(P11, 16, 0)</f>
        <v>16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1</v>
      </c>
    </row>
    <row r="12" spans="2:16" ht="14.25" customHeight="1" thickBot="1" x14ac:dyDescent="0.5">
      <c r="B12" s="17" t="s">
        <v>25</v>
      </c>
      <c r="C12" s="18">
        <f>(24-C9)+C11</f>
        <v>23.377777777777776</v>
      </c>
      <c r="D12" s="19" t="e">
        <f>AVERAGE(D9:D11)</f>
        <v>#DIV/0!</v>
      </c>
      <c r="E12" s="19">
        <f>AVERAGE(E9:E11)</f>
        <v>9.4333333333333336</v>
      </c>
      <c r="F12" s="20">
        <f>AVERAGE(F9:F11)</f>
        <v>66.333333333333329</v>
      </c>
      <c r="G12" s="21"/>
      <c r="H12" s="22">
        <f>AVERAGE(H9:H11)</f>
        <v>4.4333333333333336</v>
      </c>
      <c r="I12" s="23"/>
      <c r="J12" s="24">
        <f>AVERAGE(J9:J11)</f>
        <v>16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177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0.95833333333333337</v>
      </c>
      <c r="D17" s="28">
        <v>0.95972222222222225</v>
      </c>
      <c r="E17" s="28">
        <v>0.36458333333333331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0.36874999999999997</v>
      </c>
    </row>
    <row r="18" spans="2:16" ht="14.15" customHeight="1" x14ac:dyDescent="0.45">
      <c r="B18" s="35" t="s">
        <v>43</v>
      </c>
      <c r="C18" s="27">
        <v>31662</v>
      </c>
      <c r="D18" s="27">
        <v>31663</v>
      </c>
      <c r="E18" s="27">
        <v>31668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31673</v>
      </c>
    </row>
    <row r="19" spans="2:16" ht="14.15" customHeight="1" thickBot="1" x14ac:dyDescent="0.5">
      <c r="B19" s="13" t="s">
        <v>44</v>
      </c>
      <c r="C19" s="29"/>
      <c r="D19" s="27">
        <v>31667</v>
      </c>
      <c r="E19" s="30">
        <v>31672</v>
      </c>
      <c r="F19" s="30"/>
      <c r="G19" s="27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5</v>
      </c>
      <c r="F20" s="33" t="str">
        <f t="shared" si="0"/>
        <v/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9.0972222222222218E-2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0.21111111111111111</v>
      </c>
      <c r="O30" s="45"/>
      <c r="P30" s="46">
        <f>SUM(C30:J30,L30:N30)</f>
        <v>0.36458333333333337</v>
      </c>
    </row>
    <row r="31" spans="2:16" ht="14.15" customHeight="1" x14ac:dyDescent="0.45">
      <c r="B31" s="37" t="s">
        <v>168</v>
      </c>
      <c r="C31" s="47">
        <v>9.0972222222222218E-2</v>
      </c>
      <c r="D31" s="7">
        <v>0.21111111111111111</v>
      </c>
      <c r="E31" s="7">
        <v>6.25E-2</v>
      </c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0.38402777777777775</v>
      </c>
    </row>
    <row r="32" spans="2:16" ht="14.15" customHeight="1" x14ac:dyDescent="0.45">
      <c r="B32" s="37" t="s">
        <v>68</v>
      </c>
      <c r="C32" s="49">
        <v>9.0972222222222218E-2</v>
      </c>
      <c r="D32" s="50">
        <v>0.21111111111111111</v>
      </c>
      <c r="E32" s="50">
        <v>6.25E-2</v>
      </c>
      <c r="F32" s="50"/>
      <c r="G32" s="50"/>
      <c r="H32" s="50"/>
      <c r="I32" s="50"/>
      <c r="J32" s="50"/>
      <c r="K32" s="50">
        <v>1.9444444444444445E-2</v>
      </c>
      <c r="L32" s="50"/>
      <c r="M32" s="50"/>
      <c r="N32" s="50"/>
      <c r="O32" s="51"/>
      <c r="P32" s="46">
        <f>SUM(C32:N32)</f>
        <v>0.38402777777777775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182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 t="s">
        <v>183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48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1250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-163.80000000000001</v>
      </c>
      <c r="D72" s="60">
        <v>-163.9</v>
      </c>
      <c r="E72" s="100" t="s">
        <v>121</v>
      </c>
      <c r="F72" s="60">
        <v>19.899999999999999</v>
      </c>
      <c r="G72" s="60">
        <v>19.600000000000001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</v>
      </c>
      <c r="D73" s="60">
        <v>-166.1</v>
      </c>
      <c r="E73" s="102" t="s">
        <v>125</v>
      </c>
      <c r="F73" s="61">
        <v>37.4</v>
      </c>
      <c r="G73" s="61">
        <v>43.6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-197.2</v>
      </c>
      <c r="D74" s="60">
        <v>-191</v>
      </c>
      <c r="E74" s="102" t="s">
        <v>130</v>
      </c>
      <c r="F74" s="62">
        <v>15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-112.4</v>
      </c>
      <c r="D75" s="60">
        <v>-112.3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27.6</v>
      </c>
      <c r="D76" s="60">
        <v>27.4</v>
      </c>
      <c r="E76" s="102" t="s">
        <v>140</v>
      </c>
      <c r="F76" s="62">
        <v>25</v>
      </c>
      <c r="G76" s="62">
        <v>25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24</v>
      </c>
      <c r="D77" s="60">
        <v>23.3</v>
      </c>
      <c r="E77" s="102" t="s">
        <v>145</v>
      </c>
      <c r="F77" s="62">
        <v>240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22.2</v>
      </c>
      <c r="D78" s="60">
        <v>21.2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20.8</v>
      </c>
      <c r="D79" s="60">
        <v>19.7</v>
      </c>
      <c r="E79" s="100" t="s">
        <v>155</v>
      </c>
      <c r="F79" s="60">
        <v>12</v>
      </c>
      <c r="G79" s="60">
        <v>11.9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8.2299999999999995E-5</v>
      </c>
      <c r="D80" s="64">
        <v>7.3100000000000001E-5</v>
      </c>
      <c r="E80" s="102" t="s">
        <v>160</v>
      </c>
      <c r="F80" s="61">
        <v>50</v>
      </c>
      <c r="G80" s="61">
        <v>58.5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179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2024-10-07T08:54:03Z</dcterms:modified>
</cp:coreProperties>
</file>