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emp\KMTNet-CTIO\바탕화면\관측 관련\관측일지\2024\9월\"/>
    </mc:Choice>
  </mc:AlternateContent>
  <xr:revisionPtr revIDLastSave="0" documentId="13_ncr:1_{8D55A469-DF3C-467A-B246-2FA1C0541E95}" xr6:coauthVersionLast="36" xr6:coauthVersionMax="36" xr10:uidLastSave="{00000000-0000-0000-0000-000000000000}"/>
  <bookViews>
    <workbookView xWindow="0" yWindow="0" windowWidth="17710" windowHeight="13020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3" i="1" l="1"/>
  <c r="P32" i="1"/>
  <c r="P31" i="1"/>
  <c r="P34" i="1" l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C12" i="1"/>
  <c r="J11" i="1"/>
  <c r="J10" i="1"/>
  <c r="J9" i="1"/>
  <c r="J12" i="1" l="1"/>
  <c r="O3" i="1"/>
  <c r="L3" i="1"/>
  <c r="D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4C3DD764-85CB-42B0-AF4B-85D9C3FB805B}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<sst xmlns="http://schemas.openxmlformats.org/spreadsheetml/2006/main" count="207" uniqueCount="191">
  <si>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</si>
  <si>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</si>
  <si>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</si>
  <si>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</si>
  <si>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</si>
  <si>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</si>
  <si>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CL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</si>
  <si>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</si>
  <si>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</si>
  <si>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</si>
  <si>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</si>
  <si>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</si>
  <si>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</si>
  <si>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</si>
  <si>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</si>
  <si>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</si>
  <si>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</si>
  <si>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</si>
  <si>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</si>
  <si>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</si>
  <si>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</si>
  <si>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</si>
  <si>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</si>
  <si>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</si>
  <si>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</si>
  <si>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</si>
  <si>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</si>
  <si>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</si>
  <si>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</si>
  <si>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</si>
  <si>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</si>
  <si>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</si>
  <si>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</si>
  <si>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</si>
  <si>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</si>
  <si>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</si>
  <si>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</si>
  <si>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</si>
  <si>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</si>
  <si>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</si>
  <si>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</si>
  <si>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</si>
  <si>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</si>
  <si>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</si>
  <si>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</si>
  <si>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</si>
  <si>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</si>
  <si>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</si>
  <si>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</si>
  <si>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</si>
  <si>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</si>
  <si>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V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</si>
  <si>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</si>
  <si>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</si>
  <si>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</si>
  <si>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</si>
  <si>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</si>
  <si>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</si>
  <si>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</si>
  <si>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</si>
  <si>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</si>
  <si>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</si>
  <si>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</si>
  <si>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</si>
  <si>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</si>
  <si>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</si>
  <si>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</si>
  <si>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</si>
  <si>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</si>
  <si>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</si>
  <si>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</si>
  <si>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</si>
  <si>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</si>
  <si>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</si>
  <si>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</si>
  <si>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</si>
  <si>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</si>
  <si>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</si>
  <si>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</si>
  <si>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</si>
  <si>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</si>
  <si>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</si>
  <si>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</si>
  <si>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</si>
  <si>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</si>
  <si>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</si>
  <si>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</si>
  <si>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</si>
  <si>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</si>
  <si>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</si>
  <si>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</si>
  <si>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</si>
  <si>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</si>
  <si>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</si>
  <si>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</si>
  <si>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</si>
  <si>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</si>
  <si>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</si>
  <si>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</si>
  <si>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</si>
  <si>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</si>
  <si>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</si>
  <si>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</si>
  <si>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</si>
  <si>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</si>
  <si>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</si>
  <si>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</si>
  <si>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</si>
  <si>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</si>
  <si>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</si>
  <si>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</si>
  <si>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</si>
  <si>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</si>
  <si>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</si>
  <si>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</si>
  <si>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</si>
  <si>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</si>
  <si>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</si>
  <si>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</si>
  <si>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</si>
  <si>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</si>
  <si>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</si>
  <si>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</si>
  <si>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</si>
  <si>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</si>
  <si>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</si>
  <si>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</si>
  <si>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</si>
  <si>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</si>
  <si>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</si>
  <si>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</si>
  <si>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</si>
  <si>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</si>
  <si>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</si>
  <si>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</si>
  <si>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</si>
  <si>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</si>
  <si>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</si>
  <si>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</si>
  <si>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</si>
  <si>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</si>
  <si>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</si>
  <si>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</si>
  <si>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</si>
  <si>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</si>
  <si>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</si>
  <si>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</si>
  <si>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</si>
  <si>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</si>
  <si>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</si>
  <si>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</si>
  <si>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</si>
  <si>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</si>
  <si>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</si>
  <si>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</si>
  <si>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</si>
  <si>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</si>
  <si>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</si>
  <si>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</si>
  <si>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</si>
  <si>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</si>
  <si>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</si>
  <si>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</si>
  <si>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</si>
  <si>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</si>
  <si>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</si>
  <si>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CHK_ICS_to_DTS
실행</t>
    <phoneticPr fontId="20" type="noConversion"/>
  </si>
  <si>
    <t>배당시간</t>
    <phoneticPr fontId="4" type="noConversion"/>
  </si>
  <si>
    <t>계획시간</t>
    <phoneticPr fontId="4" type="noConversion"/>
  </si>
  <si>
    <t>실관측</t>
    <phoneticPr fontId="3" type="noConversion"/>
  </si>
  <si>
    <t xml:space="preserve"> Site Seeing </t>
    <phoneticPr fontId="4" type="noConversion"/>
  </si>
  <si>
    <t>BLG Normal mode(mklist.f) LAST No.</t>
    <phoneticPr fontId="4" type="noConversion"/>
  </si>
  <si>
    <t>돔 회전 
이상</t>
    <phoneticPr fontId="23" type="noConversion"/>
  </si>
  <si>
    <t>돔 셔터 
이상</t>
    <phoneticPr fontId="23" type="noConversion"/>
  </si>
  <si>
    <t>돔 회전
소음</t>
    <phoneticPr fontId="23" type="noConversion"/>
  </si>
  <si>
    <t>돔 셔터
소음</t>
    <phoneticPr fontId="23" type="noConversion"/>
  </si>
  <si>
    <t>OBS</t>
    <phoneticPr fontId="3" type="noConversion"/>
  </si>
  <si>
    <t>ALL</t>
    <phoneticPr fontId="3" type="noConversion"/>
  </si>
  <si>
    <t>BLG</t>
    <phoneticPr fontId="3" type="noConversion"/>
  </si>
  <si>
    <t>김정현</t>
    <phoneticPr fontId="3" type="noConversion"/>
  </si>
  <si>
    <t>1. 월령 40% 이하로 방풍막 해제</t>
    <phoneticPr fontId="3" type="noConversion"/>
  </si>
  <si>
    <t>KAMP</t>
    <phoneticPr fontId="3" type="noConversion"/>
  </si>
  <si>
    <t>TMT</t>
    <phoneticPr fontId="3" type="noConversion"/>
  </si>
  <si>
    <t>DIR-KSP</t>
    <phoneticPr fontId="3" type="noConversion"/>
  </si>
  <si>
    <t>30s/23k 40s/19k 50s/16k</t>
    <phoneticPr fontId="3" type="noConversion"/>
  </si>
  <si>
    <t>20s/23k 30s/25k 40s/22k</t>
    <phoneticPr fontId="3" type="noConversion"/>
  </si>
  <si>
    <t>NW</t>
    <phoneticPr fontId="3" type="noConversion"/>
  </si>
  <si>
    <t>SE</t>
    <phoneticPr fontId="3" type="noConversion"/>
  </si>
  <si>
    <t>W</t>
    <phoneticPr fontId="3" type="noConversion"/>
  </si>
  <si>
    <t>50s/9k 30s/10k 20s/9k</t>
    <phoneticPr fontId="3" type="noConversion"/>
  </si>
  <si>
    <t>50s/19k 40s/23k 20s/20k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</si>
</sst>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</numFmts>
  <fonts count="35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178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77" fontId="5" fillId="2" borderId="2" xfId="0" applyNumberFormat="1" applyFont="1" applyFill="1" applyBorder="1" applyAlignment="1" applyProtection="1">
      <alignment horizontal="center" vertical="center"/>
      <protection locked="0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180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183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3" fillId="0" borderId="0" xfId="0" applyFont="1" applyAlignment="1" applyProtection="1">
      <alignment horizontal="right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24" xfId="0" applyFont="1" applyBorder="1" applyAlignment="1" applyProtection="1">
      <alignment horizontal="center" vertical="center"/>
    </xf>
    <xf numFmtId="177" fontId="5" fillId="11" borderId="4" xfId="0" applyNumberFormat="1" applyFont="1" applyFill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center" wrapText="1"/>
    </xf>
    <xf numFmtId="0" fontId="6" fillId="13" borderId="50" xfId="0" applyFont="1" applyFill="1" applyBorder="1" applyAlignment="1" applyProtection="1">
      <alignment horizontal="center" vertical="center"/>
      <protection locked="0"/>
    </xf>
    <xf numFmtId="177" fontId="5" fillId="0" borderId="51" xfId="0" applyNumberFormat="1" applyFont="1" applyFill="1" applyBorder="1" applyAlignment="1" applyProtection="1">
      <alignment horizontal="center" vertical="center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5" fillId="0" borderId="28" xfId="0" applyFont="1" applyBorder="1" applyAlignment="1" applyProtection="1">
      <alignment horizontal="left" vertical="center"/>
      <protection locked="0"/>
    </xf>
    <xf numFmtId="0" fontId="5" fillId="0" borderId="29" xfId="0" applyFont="1" applyBorder="1" applyAlignment="1" applyProtection="1">
      <alignment horizontal="left" vertical="center"/>
      <protection locked="0"/>
    </xf>
    <xf numFmtId="0" fontId="5" fillId="0" borderId="30" xfId="0" applyFont="1" applyBorder="1" applyAlignment="1" applyProtection="1">
      <alignment horizontal="left" vertical="center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20" fontId="5" fillId="0" borderId="26" xfId="0" applyNumberFormat="1" applyFont="1" applyBorder="1" applyAlignment="1" applyProtection="1">
      <alignment horizontal="left" vertical="center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20" fontId="5" fillId="9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5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FFCCFF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60</xdr:row>
          <xdr:rowOff>252260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60</xdr:row>
          <xdr:rowOff>252260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60</xdr:row>
          <xdr:rowOff>252260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2"/>
  <sheetViews>
    <sheetView tabSelected="1" zoomScale="146" zoomScaleNormal="146" workbookViewId="0">
      <selection activeCell="D81" sqref="D81"/>
    </sheetView>
  </sheetViews>
  <sheetFormatPr defaultColWidth="0" defaultRowHeight="11.5" zeroHeight="1" x14ac:dyDescent="0.45"/>
  <cols>
    <col min="1" max="1" width="0.7265625" style="65" customWidth="1"/>
    <col min="2" max="2" width="7.7265625" style="65" customWidth="1"/>
    <col min="3" max="16" width="6.7265625" style="65" customWidth="1"/>
    <col min="17" max="17" width="0.7265625" style="65" customWidth="1"/>
    <col min="18" max="18" width="9.1796875" style="65" hidden="1" customWidth="1"/>
    <col min="19" max="16384" width="9.1796875" style="65" hidden="1"/>
  </cols>
  <sheetData>
    <row r="1" spans="2:16" ht="13.5" customHeight="1" x14ac:dyDescent="0.45"/>
    <row r="2" spans="2:16" ht="14.25" customHeight="1" thickBot="1" x14ac:dyDescent="0.5">
      <c r="B2" s="155" t="s">
        <v>0</v>
      </c>
      <c r="C2" s="155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5">
      <c r="B3" s="34" t="s">
        <v>1</v>
      </c>
      <c r="C3" s="156">
        <v>45539</v>
      </c>
      <c r="D3" s="157"/>
      <c r="E3" s="1"/>
      <c r="F3" s="1"/>
      <c r="G3" s="1"/>
      <c r="H3" s="1"/>
      <c r="I3" s="1"/>
      <c r="J3" s="1"/>
      <c r="K3" s="66" t="s">
        <v>2</v>
      </c>
      <c r="L3" s="158">
        <f>(P31-(P32+P33))/P31*100</f>
        <v>100</v>
      </c>
      <c r="M3" s="158"/>
      <c r="N3" s="66" t="s">
        <v>3</v>
      </c>
      <c r="O3" s="158">
        <f>(P31-P33)/P31*100</f>
        <v>100</v>
      </c>
      <c r="P3" s="158"/>
    </row>
    <row r="4" spans="2:16" ht="14.25" customHeight="1" x14ac:dyDescent="0.45">
      <c r="B4" s="34" t="s">
        <v>4</v>
      </c>
      <c r="C4" s="2" t="s">
        <v>179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45">
      <c r="B5" s="34" t="s">
        <v>5</v>
      </c>
      <c r="C5" s="67" t="s">
        <v>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4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45">
      <c r="B7" s="155" t="s">
        <v>7</v>
      </c>
      <c r="C7" s="155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45">
      <c r="B8" s="4"/>
      <c r="C8" s="34" t="s">
        <v>8</v>
      </c>
      <c r="D8" s="34" t="s">
        <v>9</v>
      </c>
      <c r="E8" s="34" t="s">
        <v>10</v>
      </c>
      <c r="F8" s="34" t="s">
        <v>11</v>
      </c>
      <c r="G8" s="34" t="s">
        <v>12</v>
      </c>
      <c r="H8" s="34" t="s">
        <v>13</v>
      </c>
      <c r="I8" s="34" t="s">
        <v>14</v>
      </c>
      <c r="J8" s="5" t="s">
        <v>15</v>
      </c>
      <c r="K8" s="6" t="s">
        <v>16</v>
      </c>
      <c r="L8" s="6" t="s">
        <v>17</v>
      </c>
      <c r="M8" s="6" t="s">
        <v>18</v>
      </c>
      <c r="N8" s="6" t="s">
        <v>19</v>
      </c>
      <c r="O8" s="6" t="s">
        <v>20</v>
      </c>
      <c r="P8" s="6" t="s">
        <v>21</v>
      </c>
    </row>
    <row r="9" spans="2:16" ht="14.25" customHeight="1" x14ac:dyDescent="0.45">
      <c r="B9" s="35" t="s">
        <v>22</v>
      </c>
      <c r="C9" s="7">
        <v>0.96666666666666667</v>
      </c>
      <c r="D9" s="8">
        <v>1.2</v>
      </c>
      <c r="E9" s="8">
        <v>11.4</v>
      </c>
      <c r="F9" s="8">
        <v>33</v>
      </c>
      <c r="G9" s="36" t="s">
        <v>186</v>
      </c>
      <c r="H9" s="8">
        <v>1</v>
      </c>
      <c r="I9" s="36">
        <v>0.4</v>
      </c>
      <c r="J9" s="9">
        <f>IF(L9, 1, 0) + IF(M9, 2, 0) + IF(N9, 4, 0) + IF(O9, 8, 0) + IF(P9, 16, 0)</f>
        <v>0</v>
      </c>
      <c r="K9" s="10" t="b">
        <v>1</v>
      </c>
      <c r="L9" s="10" t="b">
        <v>0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 x14ac:dyDescent="0.45">
      <c r="B10" s="35" t="s">
        <v>23</v>
      </c>
      <c r="C10" s="7">
        <v>0.17708333333333334</v>
      </c>
      <c r="D10" s="8">
        <v>1.5</v>
      </c>
      <c r="E10" s="8">
        <v>9.3000000000000007</v>
      </c>
      <c r="F10" s="8">
        <v>10</v>
      </c>
      <c r="G10" s="36" t="s">
        <v>187</v>
      </c>
      <c r="H10" s="8">
        <v>1.1000000000000001</v>
      </c>
      <c r="I10" s="11"/>
      <c r="J10" s="9">
        <f>IF(L10, 1, 0) + IF(M10, 2, 0) + IF(N10, 4, 0) + IF(O10, 8, 0) + IF(P10, 16, 0)</f>
        <v>0</v>
      </c>
      <c r="K10" s="12" t="b">
        <v>1</v>
      </c>
      <c r="L10" s="12" t="b">
        <v>0</v>
      </c>
      <c r="M10" s="12" t="b">
        <v>0</v>
      </c>
      <c r="N10" s="12" t="b">
        <v>0</v>
      </c>
      <c r="O10" s="12" t="b">
        <v>0</v>
      </c>
      <c r="P10" s="12" t="b">
        <v>0</v>
      </c>
    </row>
    <row r="11" spans="2:16" ht="14.25" customHeight="1" thickBot="1" x14ac:dyDescent="0.5">
      <c r="B11" s="13" t="s">
        <v>24</v>
      </c>
      <c r="C11" s="14">
        <v>0.42777777777777781</v>
      </c>
      <c r="D11" s="15">
        <v>1.2</v>
      </c>
      <c r="E11" s="15">
        <v>10</v>
      </c>
      <c r="F11" s="15">
        <v>10</v>
      </c>
      <c r="G11" s="36" t="s">
        <v>188</v>
      </c>
      <c r="H11" s="15">
        <v>0.1</v>
      </c>
      <c r="I11" s="16"/>
      <c r="J11" s="9">
        <f>IF(L11, 1, 0) + IF(M11, 2, 0) + IF(N11, 4, 0) + IF(O11, 8, 0) + IF(P11, 16, 0)</f>
        <v>0</v>
      </c>
      <c r="K11" s="12" t="b">
        <v>1</v>
      </c>
      <c r="L11" s="12" t="b">
        <v>0</v>
      </c>
      <c r="M11" s="12" t="b">
        <v>0</v>
      </c>
      <c r="N11" s="12" t="b">
        <v>0</v>
      </c>
      <c r="O11" s="12" t="b">
        <v>0</v>
      </c>
      <c r="P11" s="12" t="b">
        <v>0</v>
      </c>
    </row>
    <row r="12" spans="2:16" ht="14.25" customHeight="1" thickBot="1" x14ac:dyDescent="0.5">
      <c r="B12" s="17" t="s">
        <v>25</v>
      </c>
      <c r="C12" s="18">
        <f>(24-C9)+C11</f>
        <v>23.461111111111112</v>
      </c>
      <c r="D12" s="19">
        <f>AVERAGE(D9:D11)</f>
        <v>1.3</v>
      </c>
      <c r="E12" s="19">
        <f>AVERAGE(E9:E11)</f>
        <v>10.233333333333334</v>
      </c>
      <c r="F12" s="20">
        <f>AVERAGE(F9:F11)</f>
        <v>17.666666666666668</v>
      </c>
      <c r="G12" s="21"/>
      <c r="H12" s="22">
        <f>AVERAGE(H9:H11)</f>
        <v>0.73333333333333339</v>
      </c>
      <c r="I12" s="23"/>
      <c r="J12" s="24">
        <f>AVERAGE(J9:J11)</f>
        <v>0</v>
      </c>
      <c r="K12" s="1"/>
      <c r="L12" s="1"/>
      <c r="M12" s="1"/>
      <c r="N12" s="1"/>
      <c r="O12" s="1"/>
      <c r="P12" s="1"/>
    </row>
    <row r="13" spans="2:16" ht="14.15" customHeight="1" x14ac:dyDescent="0.4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 x14ac:dyDescent="0.45">
      <c r="B14" s="155" t="s">
        <v>26</v>
      </c>
      <c r="C14" s="155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 x14ac:dyDescent="0.45">
      <c r="B15" s="4"/>
      <c r="C15" s="25" t="s">
        <v>27</v>
      </c>
      <c r="D15" s="26" t="s">
        <v>28</v>
      </c>
      <c r="E15" s="26" t="s">
        <v>29</v>
      </c>
      <c r="F15" s="26" t="s">
        <v>30</v>
      </c>
      <c r="G15" s="26" t="s">
        <v>31</v>
      </c>
      <c r="H15" s="26" t="s">
        <v>32</v>
      </c>
      <c r="I15" s="26" t="s">
        <v>33</v>
      </c>
      <c r="J15" s="26" t="s">
        <v>34</v>
      </c>
      <c r="K15" s="26" t="s">
        <v>35</v>
      </c>
      <c r="L15" s="26" t="s">
        <v>36</v>
      </c>
      <c r="M15" s="26" t="s">
        <v>37</v>
      </c>
      <c r="N15" s="26" t="s">
        <v>38</v>
      </c>
      <c r="O15" s="26" t="s">
        <v>39</v>
      </c>
      <c r="P15" s="34" t="s">
        <v>40</v>
      </c>
    </row>
    <row r="16" spans="2:16" ht="14.15" customHeight="1" x14ac:dyDescent="0.45">
      <c r="B16" s="35" t="s">
        <v>41</v>
      </c>
      <c r="C16" s="27" t="s">
        <v>176</v>
      </c>
      <c r="D16" s="27" t="s">
        <v>177</v>
      </c>
      <c r="E16" s="27" t="s">
        <v>178</v>
      </c>
      <c r="F16" s="27" t="s">
        <v>181</v>
      </c>
      <c r="G16" s="27" t="s">
        <v>183</v>
      </c>
      <c r="H16" s="27" t="s">
        <v>182</v>
      </c>
      <c r="I16" s="27" t="s">
        <v>177</v>
      </c>
      <c r="J16" s="27"/>
      <c r="K16" s="27"/>
      <c r="L16" s="27"/>
      <c r="M16" s="27"/>
      <c r="N16" s="27"/>
      <c r="O16" s="27"/>
      <c r="P16" s="27" t="s">
        <v>176</v>
      </c>
    </row>
    <row r="17" spans="2:16" ht="14.15" customHeight="1" x14ac:dyDescent="0.45">
      <c r="B17" s="35" t="s">
        <v>42</v>
      </c>
      <c r="C17" s="28">
        <v>0.94444444444444453</v>
      </c>
      <c r="D17" s="28">
        <v>0.9458333333333333</v>
      </c>
      <c r="E17" s="28">
        <v>0.96666666666666667</v>
      </c>
      <c r="F17" s="28">
        <v>0.18680555555555556</v>
      </c>
      <c r="G17" s="28">
        <v>0.25277777777777777</v>
      </c>
      <c r="H17" s="28">
        <v>0.40208333333333335</v>
      </c>
      <c r="I17" s="28">
        <v>0.42777777777777781</v>
      </c>
      <c r="J17" s="28"/>
      <c r="K17" s="28"/>
      <c r="L17" s="28"/>
      <c r="M17" s="28"/>
      <c r="N17" s="28"/>
      <c r="O17" s="28"/>
      <c r="P17" s="28">
        <v>0.43958333333333338</v>
      </c>
    </row>
    <row r="18" spans="2:16" ht="14.15" customHeight="1" x14ac:dyDescent="0.45">
      <c r="B18" s="35" t="s">
        <v>43</v>
      </c>
      <c r="C18" s="27">
        <v>22215</v>
      </c>
      <c r="D18" s="27">
        <v>22216</v>
      </c>
      <c r="E18" s="27">
        <v>22227</v>
      </c>
      <c r="F18" s="27">
        <v>22380</v>
      </c>
      <c r="G18" s="27">
        <v>22425</v>
      </c>
      <c r="H18" s="27">
        <v>22525</v>
      </c>
      <c r="I18" s="27">
        <v>22537</v>
      </c>
      <c r="J18" s="27"/>
      <c r="K18" s="27"/>
      <c r="L18" s="27"/>
      <c r="M18" s="27"/>
      <c r="N18" s="27"/>
      <c r="O18" s="27"/>
      <c r="P18" s="27">
        <v>22548</v>
      </c>
    </row>
    <row r="19" spans="2:16" ht="14.15" customHeight="1" thickBot="1" x14ac:dyDescent="0.5">
      <c r="B19" s="13" t="s">
        <v>44</v>
      </c>
      <c r="C19" s="29"/>
      <c r="D19" s="27">
        <v>22226</v>
      </c>
      <c r="E19" s="30">
        <v>22379</v>
      </c>
      <c r="F19" s="30">
        <v>22424</v>
      </c>
      <c r="G19" s="27">
        <v>22524</v>
      </c>
      <c r="H19" s="30">
        <v>22536</v>
      </c>
      <c r="I19" s="30">
        <v>22547</v>
      </c>
      <c r="J19" s="30"/>
      <c r="K19" s="30"/>
      <c r="L19" s="30"/>
      <c r="M19" s="30"/>
      <c r="N19" s="27"/>
      <c r="O19" s="27"/>
      <c r="P19" s="29"/>
    </row>
    <row r="20" spans="2:16" ht="14.15" customHeight="1" thickBot="1" x14ac:dyDescent="0.5">
      <c r="B20" s="31" t="s">
        <v>45</v>
      </c>
      <c r="C20" s="29"/>
      <c r="D20" s="32">
        <f>IF(ISNUMBER(D18),D19-D18+1,"")</f>
        <v>11</v>
      </c>
      <c r="E20" s="33">
        <f t="shared" ref="E20:O20" si="0">IF(ISNUMBER(E18),E19-E18+1,"")</f>
        <v>153</v>
      </c>
      <c r="F20" s="33">
        <f t="shared" si="0"/>
        <v>45</v>
      </c>
      <c r="G20" s="33">
        <f t="shared" si="0"/>
        <v>100</v>
      </c>
      <c r="H20" s="33">
        <f t="shared" si="0"/>
        <v>12</v>
      </c>
      <c r="I20" s="33">
        <f t="shared" si="0"/>
        <v>11</v>
      </c>
      <c r="J20" s="33" t="str">
        <f t="shared" si="0"/>
        <v/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 x14ac:dyDescent="0.4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45">
      <c r="B22" s="166" t="s">
        <v>46</v>
      </c>
      <c r="C22" s="35" t="s">
        <v>22</v>
      </c>
      <c r="D22" s="35" t="s">
        <v>24</v>
      </c>
      <c r="E22" s="35" t="s">
        <v>47</v>
      </c>
      <c r="F22" s="167" t="s">
        <v>48</v>
      </c>
      <c r="G22" s="167"/>
      <c r="H22" s="167"/>
      <c r="I22" s="167"/>
      <c r="J22" s="35" t="s">
        <v>22</v>
      </c>
      <c r="K22" s="35" t="s">
        <v>24</v>
      </c>
      <c r="L22" s="35" t="s">
        <v>47</v>
      </c>
      <c r="M22" s="167" t="s">
        <v>48</v>
      </c>
      <c r="N22" s="167"/>
      <c r="O22" s="167"/>
      <c r="P22" s="167"/>
    </row>
    <row r="23" spans="2:16" ht="13.5" customHeight="1" x14ac:dyDescent="0.45">
      <c r="B23" s="166"/>
      <c r="C23" s="36"/>
      <c r="D23" s="36"/>
      <c r="E23" s="36" t="s">
        <v>49</v>
      </c>
      <c r="F23" s="154"/>
      <c r="G23" s="154"/>
      <c r="H23" s="154"/>
      <c r="I23" s="154"/>
      <c r="J23" s="36"/>
      <c r="K23" s="36"/>
      <c r="L23" s="36" t="s">
        <v>50</v>
      </c>
      <c r="M23" s="154"/>
      <c r="N23" s="154"/>
      <c r="O23" s="154"/>
      <c r="P23" s="154"/>
    </row>
    <row r="24" spans="2:16" ht="13.5" customHeight="1" x14ac:dyDescent="0.45">
      <c r="B24" s="166"/>
      <c r="C24" s="36">
        <v>22221</v>
      </c>
      <c r="D24" s="36">
        <v>22223</v>
      </c>
      <c r="E24" s="36" t="s">
        <v>51</v>
      </c>
      <c r="F24" s="154" t="s">
        <v>184</v>
      </c>
      <c r="G24" s="154"/>
      <c r="H24" s="154"/>
      <c r="I24" s="154"/>
      <c r="J24" s="36">
        <v>22537</v>
      </c>
      <c r="K24" s="36">
        <v>22539</v>
      </c>
      <c r="L24" s="36" t="s">
        <v>52</v>
      </c>
      <c r="M24" s="154" t="s">
        <v>189</v>
      </c>
      <c r="N24" s="154"/>
      <c r="O24" s="154"/>
      <c r="P24" s="154"/>
    </row>
    <row r="25" spans="2:16" ht="13.5" customHeight="1" x14ac:dyDescent="0.45">
      <c r="B25" s="166"/>
      <c r="C25" s="36"/>
      <c r="D25" s="36"/>
      <c r="E25" s="36" t="s">
        <v>52</v>
      </c>
      <c r="F25" s="154"/>
      <c r="G25" s="154"/>
      <c r="H25" s="154"/>
      <c r="I25" s="154"/>
      <c r="J25" s="36"/>
      <c r="K25" s="36"/>
      <c r="L25" s="36" t="s">
        <v>51</v>
      </c>
      <c r="M25" s="154"/>
      <c r="N25" s="154"/>
      <c r="O25" s="154"/>
      <c r="P25" s="154"/>
    </row>
    <row r="26" spans="2:16" ht="13.5" customHeight="1" x14ac:dyDescent="0.45">
      <c r="B26" s="166"/>
      <c r="C26" s="36">
        <v>22224</v>
      </c>
      <c r="D26" s="36">
        <v>22226</v>
      </c>
      <c r="E26" s="36" t="s">
        <v>50</v>
      </c>
      <c r="F26" s="154" t="s">
        <v>185</v>
      </c>
      <c r="G26" s="154"/>
      <c r="H26" s="154"/>
      <c r="I26" s="154"/>
      <c r="J26" s="36">
        <v>22540</v>
      </c>
      <c r="K26" s="36">
        <v>22542</v>
      </c>
      <c r="L26" s="36" t="s">
        <v>49</v>
      </c>
      <c r="M26" s="154" t="s">
        <v>190</v>
      </c>
      <c r="N26" s="154"/>
      <c r="O26" s="154"/>
      <c r="P26" s="154"/>
    </row>
    <row r="27" spans="2:16" ht="13.5" customHeight="1" x14ac:dyDescent="0.4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 x14ac:dyDescent="0.5">
      <c r="B28" s="155" t="s">
        <v>53</v>
      </c>
      <c r="C28" s="155"/>
      <c r="D28" s="155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 x14ac:dyDescent="0.45">
      <c r="B29" s="37"/>
      <c r="C29" s="38" t="s">
        <v>54</v>
      </c>
      <c r="D29" s="39" t="s">
        <v>55</v>
      </c>
      <c r="E29" s="39" t="s">
        <v>56</v>
      </c>
      <c r="F29" s="39" t="s">
        <v>57</v>
      </c>
      <c r="G29" s="39" t="s">
        <v>58</v>
      </c>
      <c r="H29" s="39" t="s">
        <v>59</v>
      </c>
      <c r="I29" s="39" t="s">
        <v>60</v>
      </c>
      <c r="J29" s="39" t="s">
        <v>61</v>
      </c>
      <c r="K29" s="39" t="s">
        <v>62</v>
      </c>
      <c r="L29" s="39" t="s">
        <v>63</v>
      </c>
      <c r="M29" s="39" t="s">
        <v>64</v>
      </c>
      <c r="N29" s="39" t="s">
        <v>65</v>
      </c>
      <c r="O29" s="40" t="s">
        <v>66</v>
      </c>
      <c r="P29" s="41" t="s">
        <v>67</v>
      </c>
    </row>
    <row r="30" spans="2:16" ht="14.15" customHeight="1" x14ac:dyDescent="0.45">
      <c r="B30" s="37" t="s">
        <v>167</v>
      </c>
      <c r="C30" s="42">
        <v>0.19652777777777777</v>
      </c>
      <c r="D30" s="43"/>
      <c r="E30" s="43">
        <v>6.25E-2</v>
      </c>
      <c r="F30" s="43"/>
      <c r="G30" s="43"/>
      <c r="H30" s="43"/>
      <c r="I30" s="43"/>
      <c r="J30" s="43"/>
      <c r="K30" s="44"/>
      <c r="L30" s="43"/>
      <c r="M30" s="43"/>
      <c r="N30" s="43">
        <v>0.15</v>
      </c>
      <c r="O30" s="45"/>
      <c r="P30" s="46">
        <f>SUM(C30:J30,L30:N30)</f>
        <v>0.40902777777777777</v>
      </c>
    </row>
    <row r="31" spans="2:16" ht="14.15" customHeight="1" x14ac:dyDescent="0.45">
      <c r="B31" s="37" t="s">
        <v>168</v>
      </c>
      <c r="C31" s="47">
        <v>0.22013888888888888</v>
      </c>
      <c r="D31" s="7">
        <v>0.14930555555555555</v>
      </c>
      <c r="E31" s="7">
        <v>6.5972222222222224E-2</v>
      </c>
      <c r="F31" s="7"/>
      <c r="G31" s="7"/>
      <c r="H31" s="7"/>
      <c r="I31" s="7"/>
      <c r="J31" s="7"/>
      <c r="K31" s="7">
        <v>2.5694444444444447E-2</v>
      </c>
      <c r="L31" s="7"/>
      <c r="M31" s="7"/>
      <c r="N31" s="7"/>
      <c r="O31" s="48"/>
      <c r="P31" s="46">
        <f>SUM(C31:N31)</f>
        <v>0.46111111111111114</v>
      </c>
    </row>
    <row r="32" spans="2:16" ht="14.15" customHeight="1" x14ac:dyDescent="0.45">
      <c r="B32" s="37" t="s">
        <v>68</v>
      </c>
      <c r="C32" s="49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1"/>
      <c r="P32" s="46">
        <f>SUM(C32:N32)</f>
        <v>0</v>
      </c>
    </row>
    <row r="33" spans="2:16" ht="14.15" customHeight="1" thickBot="1" x14ac:dyDescent="0.5">
      <c r="B33" s="108" t="s">
        <v>69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0</v>
      </c>
    </row>
    <row r="34" spans="2:16" ht="14.15" customHeight="1" x14ac:dyDescent="0.45">
      <c r="B34" s="107" t="s">
        <v>169</v>
      </c>
      <c r="C34" s="109">
        <f>C31-C32-C33</f>
        <v>0.22013888888888888</v>
      </c>
      <c r="D34" s="109">
        <f t="shared" ref="D34:N34" si="1">D31-D32-D33</f>
        <v>0.14930555555555555</v>
      </c>
      <c r="E34" s="109">
        <f t="shared" si="1"/>
        <v>6.5972222222222224E-2</v>
      </c>
      <c r="F34" s="109">
        <f t="shared" si="1"/>
        <v>0</v>
      </c>
      <c r="G34" s="109">
        <f t="shared" si="1"/>
        <v>0</v>
      </c>
      <c r="H34" s="109">
        <f t="shared" si="1"/>
        <v>0</v>
      </c>
      <c r="I34" s="109">
        <f>I31-I32-I33</f>
        <v>0</v>
      </c>
      <c r="J34" s="109">
        <f t="shared" si="1"/>
        <v>0</v>
      </c>
      <c r="K34" s="109">
        <f t="shared" si="1"/>
        <v>2.5694444444444447E-2</v>
      </c>
      <c r="L34" s="109">
        <f t="shared" si="1"/>
        <v>0</v>
      </c>
      <c r="M34" s="109">
        <f t="shared" si="1"/>
        <v>0</v>
      </c>
      <c r="N34" s="109">
        <f t="shared" si="1"/>
        <v>0</v>
      </c>
      <c r="O34" s="113"/>
      <c r="P34" s="110">
        <f>P31-P32-P33</f>
        <v>0.46111111111111114</v>
      </c>
    </row>
    <row r="35" spans="2:16" ht="13.5" customHeight="1" x14ac:dyDescent="0.45">
      <c r="C35" s="111"/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111"/>
      <c r="O35" s="111"/>
      <c r="P35" s="111"/>
    </row>
    <row r="36" spans="2:16" ht="18" customHeight="1" x14ac:dyDescent="0.45">
      <c r="B36" s="151" t="s">
        <v>70</v>
      </c>
      <c r="C36" s="149"/>
      <c r="D36" s="149"/>
      <c r="E36" s="149"/>
      <c r="F36" s="149"/>
      <c r="G36" s="149"/>
      <c r="H36" s="149"/>
      <c r="I36" s="149"/>
      <c r="J36" s="149"/>
      <c r="K36" s="149"/>
      <c r="L36" s="149"/>
      <c r="M36" s="149"/>
      <c r="N36" s="149"/>
      <c r="O36" s="149"/>
      <c r="P36" s="149"/>
    </row>
    <row r="37" spans="2:16" ht="18" customHeight="1" x14ac:dyDescent="0.45">
      <c r="B37" s="152"/>
      <c r="C37" s="149"/>
      <c r="D37" s="149"/>
      <c r="E37" s="149"/>
      <c r="F37" s="149"/>
      <c r="G37" s="150"/>
      <c r="H37" s="149"/>
      <c r="I37" s="149"/>
      <c r="J37" s="149"/>
      <c r="K37" s="149"/>
      <c r="L37" s="149"/>
      <c r="M37" s="149"/>
      <c r="N37" s="149"/>
      <c r="O37" s="149"/>
      <c r="P37" s="149"/>
    </row>
    <row r="38" spans="2:16" ht="18" customHeight="1" x14ac:dyDescent="0.45">
      <c r="B38" s="152"/>
      <c r="C38" s="149"/>
      <c r="D38" s="149"/>
      <c r="E38" s="149"/>
      <c r="F38" s="149"/>
      <c r="G38" s="149"/>
      <c r="H38" s="149"/>
      <c r="I38" s="149"/>
      <c r="J38" s="149"/>
      <c r="K38" s="149"/>
      <c r="L38" s="149"/>
      <c r="M38" s="149"/>
      <c r="N38" s="149"/>
      <c r="O38" s="149"/>
      <c r="P38" s="149"/>
    </row>
    <row r="39" spans="2:16" ht="18" customHeight="1" x14ac:dyDescent="0.45">
      <c r="B39" s="152"/>
      <c r="C39" s="149"/>
      <c r="D39" s="149"/>
      <c r="E39" s="149"/>
      <c r="F39" s="149"/>
      <c r="G39" s="149"/>
      <c r="H39" s="149"/>
      <c r="I39" s="150"/>
      <c r="J39" s="149"/>
      <c r="K39" s="149"/>
      <c r="L39" s="149"/>
      <c r="M39" s="149"/>
      <c r="N39" s="149"/>
      <c r="O39" s="149"/>
      <c r="P39" s="149"/>
    </row>
    <row r="40" spans="2:16" ht="18" customHeight="1" x14ac:dyDescent="0.45">
      <c r="B40" s="152"/>
      <c r="C40" s="149"/>
      <c r="D40" s="149"/>
      <c r="E40" s="149"/>
      <c r="F40" s="149"/>
      <c r="G40" s="150"/>
      <c r="H40" s="149"/>
      <c r="I40" s="149"/>
      <c r="J40" s="149"/>
      <c r="K40" s="149"/>
      <c r="L40" s="149"/>
      <c r="M40" s="149"/>
      <c r="N40" s="149"/>
      <c r="O40" s="149"/>
      <c r="P40" s="149"/>
    </row>
    <row r="41" spans="2:16" ht="18" customHeight="1" x14ac:dyDescent="0.45">
      <c r="B41" s="153"/>
      <c r="C41" s="149"/>
      <c r="D41" s="149"/>
      <c r="E41" s="149"/>
      <c r="F41" s="149"/>
      <c r="G41" s="149"/>
      <c r="H41" s="149"/>
      <c r="I41" s="149"/>
      <c r="J41" s="149"/>
      <c r="K41" s="149"/>
      <c r="L41" s="149"/>
      <c r="M41" s="149"/>
      <c r="N41" s="149"/>
      <c r="O41" s="149"/>
      <c r="P41" s="149"/>
    </row>
    <row r="42" spans="2:16" ht="13.5" customHeight="1" x14ac:dyDescent="0.4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 x14ac:dyDescent="0.45">
      <c r="B43" s="145" t="s">
        <v>71</v>
      </c>
      <c r="C43" s="146"/>
      <c r="D43" s="146"/>
      <c r="E43" s="146"/>
      <c r="F43" s="146"/>
      <c r="G43" s="146"/>
      <c r="H43" s="146"/>
      <c r="I43" s="146"/>
      <c r="J43" s="146"/>
      <c r="K43" s="146"/>
      <c r="L43" s="146"/>
      <c r="M43" s="146"/>
      <c r="N43" s="146"/>
      <c r="O43" s="146"/>
      <c r="P43" s="147"/>
    </row>
    <row r="44" spans="2:16" ht="14.15" customHeight="1" x14ac:dyDescent="0.45">
      <c r="B44" s="148"/>
      <c r="C44" s="140"/>
      <c r="D44" s="140"/>
      <c r="E44" s="140"/>
      <c r="F44" s="140"/>
      <c r="G44" s="140"/>
      <c r="H44" s="140"/>
      <c r="I44" s="140"/>
      <c r="J44" s="140"/>
      <c r="K44" s="140"/>
      <c r="L44" s="140"/>
      <c r="M44" s="140"/>
      <c r="N44" s="140"/>
      <c r="O44" s="140"/>
      <c r="P44" s="141"/>
    </row>
    <row r="45" spans="2:16" ht="14.15" customHeight="1" x14ac:dyDescent="0.45">
      <c r="B45" s="139"/>
      <c r="C45" s="140"/>
      <c r="D45" s="140"/>
      <c r="E45" s="140"/>
      <c r="F45" s="140"/>
      <c r="G45" s="140"/>
      <c r="H45" s="140"/>
      <c r="I45" s="140"/>
      <c r="J45" s="140"/>
      <c r="K45" s="140"/>
      <c r="L45" s="140"/>
      <c r="M45" s="140"/>
      <c r="N45" s="140"/>
      <c r="O45" s="140"/>
      <c r="P45" s="141"/>
    </row>
    <row r="46" spans="2:16" ht="14.15" customHeight="1" x14ac:dyDescent="0.45">
      <c r="B46" s="148"/>
      <c r="C46" s="140"/>
      <c r="D46" s="140"/>
      <c r="E46" s="140"/>
      <c r="F46" s="140"/>
      <c r="G46" s="140"/>
      <c r="H46" s="140"/>
      <c r="I46" s="140"/>
      <c r="J46" s="140"/>
      <c r="K46" s="140"/>
      <c r="L46" s="140"/>
      <c r="M46" s="140"/>
      <c r="N46" s="140"/>
      <c r="O46" s="140"/>
      <c r="P46" s="141"/>
    </row>
    <row r="47" spans="2:16" ht="14.15" customHeight="1" x14ac:dyDescent="0.45">
      <c r="B47" s="148"/>
      <c r="C47" s="140"/>
      <c r="D47" s="140"/>
      <c r="E47" s="140"/>
      <c r="F47" s="140"/>
      <c r="G47" s="140"/>
      <c r="H47" s="140"/>
      <c r="I47" s="140"/>
      <c r="J47" s="140"/>
      <c r="K47" s="140"/>
      <c r="L47" s="140"/>
      <c r="M47" s="140"/>
      <c r="N47" s="140"/>
      <c r="O47" s="140"/>
      <c r="P47" s="141"/>
    </row>
    <row r="48" spans="2:16" ht="14.15" customHeight="1" x14ac:dyDescent="0.45">
      <c r="B48" s="148"/>
      <c r="C48" s="140"/>
      <c r="D48" s="140"/>
      <c r="E48" s="140"/>
      <c r="F48" s="140"/>
      <c r="G48" s="140"/>
      <c r="H48" s="140"/>
      <c r="I48" s="140"/>
      <c r="J48" s="140"/>
      <c r="K48" s="140"/>
      <c r="L48" s="140"/>
      <c r="M48" s="140"/>
      <c r="N48" s="140"/>
      <c r="O48" s="140"/>
      <c r="P48" s="141"/>
    </row>
    <row r="49" spans="2:16" ht="14.15" customHeight="1" x14ac:dyDescent="0.45">
      <c r="B49" s="139"/>
      <c r="C49" s="140"/>
      <c r="D49" s="140"/>
      <c r="E49" s="140"/>
      <c r="F49" s="140"/>
      <c r="G49" s="140"/>
      <c r="H49" s="140"/>
      <c r="I49" s="140"/>
      <c r="J49" s="140"/>
      <c r="K49" s="140"/>
      <c r="L49" s="140"/>
      <c r="M49" s="140"/>
      <c r="N49" s="140"/>
      <c r="O49" s="140"/>
      <c r="P49" s="141"/>
    </row>
    <row r="50" spans="2:16" ht="14.15" customHeight="1" x14ac:dyDescent="0.45">
      <c r="B50" s="139"/>
      <c r="C50" s="140"/>
      <c r="D50" s="140"/>
      <c r="E50" s="140"/>
      <c r="F50" s="140"/>
      <c r="G50" s="140"/>
      <c r="H50" s="140"/>
      <c r="I50" s="140"/>
      <c r="J50" s="140"/>
      <c r="K50" s="140"/>
      <c r="L50" s="140"/>
      <c r="M50" s="140"/>
      <c r="N50" s="140"/>
      <c r="O50" s="140"/>
      <c r="P50" s="141"/>
    </row>
    <row r="51" spans="2:16" ht="14.15" customHeight="1" x14ac:dyDescent="0.45">
      <c r="B51" s="139"/>
      <c r="C51" s="140"/>
      <c r="D51" s="140"/>
      <c r="E51" s="140"/>
      <c r="F51" s="140"/>
      <c r="G51" s="140"/>
      <c r="H51" s="140"/>
      <c r="I51" s="140"/>
      <c r="J51" s="140"/>
      <c r="K51" s="140"/>
      <c r="L51" s="140"/>
      <c r="M51" s="140"/>
      <c r="N51" s="140"/>
      <c r="O51" s="140"/>
      <c r="P51" s="141"/>
    </row>
    <row r="52" spans="2:16" ht="14.15" customHeight="1" thickBot="1" x14ac:dyDescent="0.5">
      <c r="B52" s="142"/>
      <c r="C52" s="143"/>
      <c r="D52" s="140"/>
      <c r="E52" s="140"/>
      <c r="F52" s="140"/>
      <c r="G52" s="143"/>
      <c r="H52" s="143"/>
      <c r="I52" s="143"/>
      <c r="J52" s="143"/>
      <c r="K52" s="143"/>
      <c r="L52" s="143"/>
      <c r="M52" s="143"/>
      <c r="N52" s="143"/>
      <c r="O52" s="143"/>
      <c r="P52" s="144"/>
    </row>
    <row r="53" spans="2:16" ht="14.15" customHeight="1" thickTop="1" thickBot="1" x14ac:dyDescent="0.5">
      <c r="B53" s="168" t="s">
        <v>170</v>
      </c>
      <c r="C53" s="169"/>
      <c r="D53" s="112"/>
      <c r="E53" s="112"/>
      <c r="F53" s="112"/>
      <c r="G53" s="169"/>
      <c r="H53" s="169"/>
      <c r="I53" s="169"/>
      <c r="J53" s="169"/>
      <c r="K53" s="169"/>
      <c r="L53" s="169"/>
      <c r="M53" s="169"/>
      <c r="N53" s="169"/>
      <c r="O53" s="169"/>
      <c r="P53" s="170"/>
    </row>
    <row r="54" spans="2:16" ht="14.15" customHeight="1" thickTop="1" thickBot="1" x14ac:dyDescent="0.5">
      <c r="B54" s="171" t="s">
        <v>171</v>
      </c>
      <c r="C54" s="172"/>
      <c r="D54" s="172"/>
      <c r="E54" s="172"/>
      <c r="F54" s="112">
        <v>1246</v>
      </c>
      <c r="G54" s="173"/>
      <c r="H54" s="173"/>
      <c r="I54" s="173"/>
      <c r="J54" s="173"/>
      <c r="K54" s="173"/>
      <c r="L54" s="173"/>
      <c r="M54" s="173"/>
      <c r="N54" s="173"/>
      <c r="O54" s="173"/>
      <c r="P54" s="174"/>
    </row>
    <row r="55" spans="2:16" ht="13.5" customHeight="1" thickTop="1" x14ac:dyDescent="0.45"/>
    <row r="56" spans="2:16" ht="17.25" customHeight="1" x14ac:dyDescent="0.45">
      <c r="B56" s="126" t="s">
        <v>72</v>
      </c>
      <c r="C56" s="126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49999999999999" customHeight="1" x14ac:dyDescent="0.45">
      <c r="B57" s="127" t="s">
        <v>73</v>
      </c>
      <c r="C57" s="128"/>
      <c r="D57" s="128"/>
      <c r="E57" s="128"/>
      <c r="F57" s="128"/>
      <c r="G57" s="128"/>
      <c r="H57" s="128"/>
      <c r="I57" s="128"/>
      <c r="J57" s="128"/>
      <c r="K57" s="128"/>
      <c r="L57" s="128"/>
      <c r="M57" s="129"/>
      <c r="N57" s="130" t="s">
        <v>74</v>
      </c>
      <c r="O57" s="128"/>
      <c r="P57" s="131"/>
    </row>
    <row r="58" spans="2:16" ht="17.149999999999999" customHeight="1" x14ac:dyDescent="0.45">
      <c r="B58" s="132" t="s">
        <v>75</v>
      </c>
      <c r="C58" s="133"/>
      <c r="D58" s="134"/>
      <c r="E58" s="132" t="s">
        <v>76</v>
      </c>
      <c r="F58" s="133"/>
      <c r="G58" s="134"/>
      <c r="H58" s="133" t="s">
        <v>77</v>
      </c>
      <c r="I58" s="133"/>
      <c r="J58" s="133"/>
      <c r="K58" s="135" t="s">
        <v>78</v>
      </c>
      <c r="L58" s="133"/>
      <c r="M58" s="136"/>
      <c r="N58" s="137"/>
      <c r="O58" s="133"/>
      <c r="P58" s="138"/>
    </row>
    <row r="59" spans="2:16" ht="20.149999999999999" customHeight="1" x14ac:dyDescent="0.45">
      <c r="B59" s="114" t="s">
        <v>79</v>
      </c>
      <c r="C59" s="115"/>
      <c r="D59" s="58" t="b">
        <v>1</v>
      </c>
      <c r="E59" s="114" t="s">
        <v>80</v>
      </c>
      <c r="F59" s="115"/>
      <c r="G59" s="58" t="b">
        <v>1</v>
      </c>
      <c r="H59" s="122" t="s">
        <v>81</v>
      </c>
      <c r="I59" s="115"/>
      <c r="J59" s="58" t="b">
        <v>1</v>
      </c>
      <c r="K59" s="122" t="s">
        <v>82</v>
      </c>
      <c r="L59" s="115"/>
      <c r="M59" s="58" t="b">
        <v>1</v>
      </c>
      <c r="N59" s="123" t="s">
        <v>83</v>
      </c>
      <c r="O59" s="115"/>
      <c r="P59" s="58" t="b">
        <v>1</v>
      </c>
    </row>
    <row r="60" spans="2:16" ht="20.149999999999999" customHeight="1" x14ac:dyDescent="0.45">
      <c r="B60" s="114" t="s">
        <v>84</v>
      </c>
      <c r="C60" s="115"/>
      <c r="D60" s="58" t="b">
        <v>1</v>
      </c>
      <c r="E60" s="114" t="s">
        <v>85</v>
      </c>
      <c r="F60" s="115"/>
      <c r="G60" s="58" t="b">
        <v>1</v>
      </c>
      <c r="H60" s="122" t="s">
        <v>86</v>
      </c>
      <c r="I60" s="115"/>
      <c r="J60" s="58" t="b">
        <v>1</v>
      </c>
      <c r="K60" s="122" t="s">
        <v>87</v>
      </c>
      <c r="L60" s="115"/>
      <c r="M60" s="58" t="b">
        <v>1</v>
      </c>
      <c r="N60" s="123" t="s">
        <v>88</v>
      </c>
      <c r="O60" s="115"/>
      <c r="P60" s="58" t="b">
        <v>1</v>
      </c>
    </row>
    <row r="61" spans="2:16" ht="20.149999999999999" customHeight="1" x14ac:dyDescent="0.45">
      <c r="B61" s="114" t="s">
        <v>89</v>
      </c>
      <c r="C61" s="115"/>
      <c r="D61" s="58" t="b">
        <v>1</v>
      </c>
      <c r="E61" s="114" t="s">
        <v>90</v>
      </c>
      <c r="F61" s="115"/>
      <c r="G61" s="58" t="b">
        <v>1</v>
      </c>
      <c r="H61" s="122" t="s">
        <v>91</v>
      </c>
      <c r="I61" s="115"/>
      <c r="J61" s="58" t="b">
        <v>1</v>
      </c>
      <c r="K61" s="122" t="s">
        <v>92</v>
      </c>
      <c r="L61" s="115"/>
      <c r="M61" s="58" t="b">
        <v>1</v>
      </c>
      <c r="N61" s="123" t="s">
        <v>93</v>
      </c>
      <c r="O61" s="115"/>
      <c r="P61" s="58" t="b">
        <v>1</v>
      </c>
    </row>
    <row r="62" spans="2:16" ht="20.149999999999999" customHeight="1" x14ac:dyDescent="0.45">
      <c r="B62" s="122" t="s">
        <v>91</v>
      </c>
      <c r="C62" s="115"/>
      <c r="D62" s="58" t="b">
        <v>1</v>
      </c>
      <c r="E62" s="114" t="s">
        <v>94</v>
      </c>
      <c r="F62" s="115"/>
      <c r="G62" s="58" t="b">
        <v>1</v>
      </c>
      <c r="H62" s="122" t="s">
        <v>95</v>
      </c>
      <c r="I62" s="115"/>
      <c r="J62" s="58" t="b">
        <v>0</v>
      </c>
      <c r="K62" s="122" t="s">
        <v>96</v>
      </c>
      <c r="L62" s="115"/>
      <c r="M62" s="58" t="b">
        <v>1</v>
      </c>
      <c r="N62" s="123" t="s">
        <v>86</v>
      </c>
      <c r="O62" s="115"/>
      <c r="P62" s="58" t="b">
        <v>1</v>
      </c>
    </row>
    <row r="63" spans="2:16" ht="20.149999999999999" customHeight="1" x14ac:dyDescent="0.45">
      <c r="B63" s="122" t="s">
        <v>97</v>
      </c>
      <c r="C63" s="115"/>
      <c r="D63" s="58" t="b">
        <v>1</v>
      </c>
      <c r="E63" s="114" t="s">
        <v>98</v>
      </c>
      <c r="F63" s="115"/>
      <c r="G63" s="58" t="b">
        <v>1</v>
      </c>
      <c r="H63" s="68"/>
      <c r="I63" s="69"/>
      <c r="J63" s="70"/>
      <c r="K63" s="122" t="s">
        <v>99</v>
      </c>
      <c r="L63" s="115"/>
      <c r="M63" s="58" t="b">
        <v>1</v>
      </c>
      <c r="N63" s="123" t="s">
        <v>166</v>
      </c>
      <c r="O63" s="115"/>
      <c r="P63" s="58" t="b">
        <v>1</v>
      </c>
    </row>
    <row r="64" spans="2:16" ht="20.149999999999999" customHeight="1" x14ac:dyDescent="0.45">
      <c r="B64" s="122" t="s">
        <v>100</v>
      </c>
      <c r="C64" s="115"/>
      <c r="D64" s="58" t="b">
        <v>0</v>
      </c>
      <c r="E64" s="114" t="s">
        <v>101</v>
      </c>
      <c r="F64" s="115"/>
      <c r="G64" s="58" t="b">
        <v>1</v>
      </c>
      <c r="H64" s="71"/>
      <c r="I64" s="72"/>
      <c r="J64" s="73"/>
      <c r="K64" s="124" t="s">
        <v>102</v>
      </c>
      <c r="L64" s="125"/>
      <c r="M64" s="58" t="b">
        <v>1</v>
      </c>
      <c r="N64" s="74"/>
      <c r="O64" s="75"/>
      <c r="P64" s="76"/>
    </row>
    <row r="65" spans="2:17" ht="20.149999999999999" customHeight="1" x14ac:dyDescent="0.45">
      <c r="B65" s="75"/>
      <c r="C65" s="75"/>
      <c r="D65" s="77" t="b">
        <v>0</v>
      </c>
      <c r="E65" s="114" t="s">
        <v>165</v>
      </c>
      <c r="F65" s="115"/>
      <c r="G65" s="58" t="b">
        <v>1</v>
      </c>
      <c r="H65" s="72"/>
      <c r="I65" s="72"/>
      <c r="J65" s="78"/>
      <c r="K65" s="75"/>
      <c r="L65" s="75"/>
      <c r="M65" s="78"/>
      <c r="N65" s="79"/>
      <c r="O65" s="79"/>
      <c r="P65" s="78" t="b">
        <v>0</v>
      </c>
    </row>
    <row r="66" spans="2:17" ht="20.149999999999999" customHeight="1" x14ac:dyDescent="0.45"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</row>
    <row r="67" spans="2:17" ht="20.149999999999999" customHeight="1" x14ac:dyDescent="0.45"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</row>
    <row r="68" spans="2:17" ht="20.149999999999999" customHeight="1" thickBot="1" x14ac:dyDescent="0.5"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</row>
    <row r="69" spans="2:17" ht="10" customHeight="1" x14ac:dyDescent="0.45">
      <c r="B69" s="116" t="s">
        <v>108</v>
      </c>
      <c r="C69" s="116"/>
      <c r="D69" s="81"/>
      <c r="E69" s="81"/>
      <c r="F69" s="118" t="s">
        <v>109</v>
      </c>
      <c r="G69" s="120" t="s">
        <v>110</v>
      </c>
      <c r="H69" s="81"/>
      <c r="I69" s="116" t="s">
        <v>111</v>
      </c>
      <c r="J69" s="116"/>
      <c r="K69" s="81"/>
      <c r="L69" s="82" t="s">
        <v>103</v>
      </c>
      <c r="M69" s="83" t="s">
        <v>104</v>
      </c>
      <c r="N69" s="83" t="s">
        <v>105</v>
      </c>
      <c r="O69" s="83" t="s">
        <v>106</v>
      </c>
      <c r="P69" s="84" t="s">
        <v>107</v>
      </c>
    </row>
    <row r="70" spans="2:17" ht="10" customHeight="1" thickBot="1" x14ac:dyDescent="0.25">
      <c r="B70" s="117"/>
      <c r="C70" s="117"/>
      <c r="D70" s="85"/>
      <c r="E70" s="86"/>
      <c r="F70" s="119"/>
      <c r="G70" s="121"/>
      <c r="H70" s="87"/>
      <c r="I70" s="117"/>
      <c r="J70" s="117"/>
      <c r="K70" s="81"/>
      <c r="L70" s="88" t="s">
        <v>112</v>
      </c>
      <c r="M70" s="89">
        <v>0</v>
      </c>
      <c r="N70" s="89">
        <v>1</v>
      </c>
      <c r="O70" s="89">
        <v>2</v>
      </c>
      <c r="P70" s="90">
        <v>4</v>
      </c>
    </row>
    <row r="71" spans="2:17" ht="20.149999999999999" customHeight="1" x14ac:dyDescent="0.45">
      <c r="B71" s="91" t="s">
        <v>113</v>
      </c>
      <c r="C71" s="92" t="s">
        <v>114</v>
      </c>
      <c r="D71" s="93" t="s">
        <v>115</v>
      </c>
      <c r="E71" s="94" t="s">
        <v>116</v>
      </c>
      <c r="F71" s="92" t="s">
        <v>114</v>
      </c>
      <c r="G71" s="95" t="s">
        <v>115</v>
      </c>
      <c r="H71" s="96"/>
      <c r="I71" s="97" t="s">
        <v>117</v>
      </c>
      <c r="J71" s="59">
        <v>0</v>
      </c>
      <c r="K71" s="98" t="s">
        <v>172</v>
      </c>
      <c r="L71" s="59">
        <v>0</v>
      </c>
      <c r="M71" s="97" t="s">
        <v>118</v>
      </c>
      <c r="N71" s="59">
        <v>0</v>
      </c>
      <c r="O71" s="99" t="s">
        <v>119</v>
      </c>
      <c r="P71" s="59">
        <v>0</v>
      </c>
      <c r="Q71" s="106"/>
    </row>
    <row r="72" spans="2:17" ht="20.149999999999999" customHeight="1" x14ac:dyDescent="0.45">
      <c r="B72" s="100" t="s">
        <v>120</v>
      </c>
      <c r="C72" s="60">
        <v>-164</v>
      </c>
      <c r="D72" s="60">
        <v>-165</v>
      </c>
      <c r="E72" s="100" t="s">
        <v>121</v>
      </c>
      <c r="F72" s="60">
        <v>18</v>
      </c>
      <c r="G72" s="60">
        <v>17.100000000000001</v>
      </c>
      <c r="H72" s="101"/>
      <c r="I72" s="97" t="s">
        <v>122</v>
      </c>
      <c r="J72" s="59">
        <v>0</v>
      </c>
      <c r="K72" s="98" t="s">
        <v>173</v>
      </c>
      <c r="L72" s="59">
        <v>0</v>
      </c>
      <c r="M72" s="98" t="s">
        <v>123</v>
      </c>
      <c r="N72" s="59">
        <v>0</v>
      </c>
      <c r="O72" s="98" t="s">
        <v>174</v>
      </c>
      <c r="P72" s="59">
        <v>0</v>
      </c>
      <c r="Q72" s="106"/>
    </row>
    <row r="73" spans="2:17" ht="20.149999999999999" customHeight="1" x14ac:dyDescent="0.45">
      <c r="B73" s="100" t="s">
        <v>124</v>
      </c>
      <c r="C73" s="60">
        <v>-166.5</v>
      </c>
      <c r="D73" s="60">
        <v>-167.1</v>
      </c>
      <c r="E73" s="102" t="s">
        <v>125</v>
      </c>
      <c r="F73" s="61">
        <v>28.8</v>
      </c>
      <c r="G73" s="61">
        <v>10.199999999999999</v>
      </c>
      <c r="H73" s="101"/>
      <c r="I73" s="97" t="s">
        <v>126</v>
      </c>
      <c r="J73" s="59">
        <v>0</v>
      </c>
      <c r="K73" s="98" t="s">
        <v>127</v>
      </c>
      <c r="L73" s="59">
        <v>0</v>
      </c>
      <c r="M73" s="98" t="s">
        <v>128</v>
      </c>
      <c r="N73" s="59">
        <v>0</v>
      </c>
      <c r="O73" s="98" t="s">
        <v>175</v>
      </c>
      <c r="P73" s="59">
        <v>0</v>
      </c>
      <c r="Q73" s="106"/>
    </row>
    <row r="74" spans="2:17" ht="20.149999999999999" customHeight="1" x14ac:dyDescent="0.45">
      <c r="B74" s="100" t="s">
        <v>129</v>
      </c>
      <c r="C74" s="60">
        <v>-189.9</v>
      </c>
      <c r="D74" s="60">
        <v>-195.5</v>
      </c>
      <c r="E74" s="102" t="s">
        <v>130</v>
      </c>
      <c r="F74" s="62">
        <v>5</v>
      </c>
      <c r="G74" s="62">
        <v>5</v>
      </c>
      <c r="H74" s="101"/>
      <c r="I74" s="97" t="s">
        <v>131</v>
      </c>
      <c r="J74" s="59">
        <v>0</v>
      </c>
      <c r="K74" s="98" t="s">
        <v>132</v>
      </c>
      <c r="L74" s="59">
        <v>0</v>
      </c>
      <c r="M74" s="97" t="s">
        <v>133</v>
      </c>
      <c r="N74" s="59">
        <v>0</v>
      </c>
      <c r="O74" s="81"/>
      <c r="P74" s="81"/>
      <c r="Q74" s="106"/>
    </row>
    <row r="75" spans="2:17" ht="20.149999999999999" customHeight="1" x14ac:dyDescent="0.2">
      <c r="B75" s="100" t="s">
        <v>134</v>
      </c>
      <c r="C75" s="60">
        <v>-112.6</v>
      </c>
      <c r="D75" s="60">
        <v>-115</v>
      </c>
      <c r="E75" s="102" t="s">
        <v>135</v>
      </c>
      <c r="F75" s="62">
        <v>30</v>
      </c>
      <c r="G75" s="62">
        <v>30</v>
      </c>
      <c r="H75" s="103"/>
      <c r="I75" s="97" t="s">
        <v>136</v>
      </c>
      <c r="J75" s="59">
        <v>0</v>
      </c>
      <c r="K75" s="98" t="s">
        <v>137</v>
      </c>
      <c r="L75" s="59">
        <v>0</v>
      </c>
      <c r="M75" s="97" t="s">
        <v>138</v>
      </c>
      <c r="N75" s="59">
        <v>0</v>
      </c>
      <c r="O75" s="81"/>
      <c r="P75" s="81"/>
      <c r="Q75" s="106"/>
    </row>
    <row r="76" spans="2:17" ht="20.149999999999999" customHeight="1" x14ac:dyDescent="0.2">
      <c r="B76" s="100" t="s">
        <v>139</v>
      </c>
      <c r="C76" s="60">
        <v>26.1</v>
      </c>
      <c r="D76" s="60">
        <v>24.5</v>
      </c>
      <c r="E76" s="102" t="s">
        <v>140</v>
      </c>
      <c r="F76" s="62">
        <v>20</v>
      </c>
      <c r="G76" s="62">
        <v>20</v>
      </c>
      <c r="H76" s="103"/>
      <c r="I76" s="97" t="s">
        <v>141</v>
      </c>
      <c r="J76" s="59">
        <v>0</v>
      </c>
      <c r="K76" s="97" t="s">
        <v>142</v>
      </c>
      <c r="L76" s="59">
        <v>0</v>
      </c>
      <c r="M76" s="98" t="s">
        <v>143</v>
      </c>
      <c r="N76" s="59">
        <v>0</v>
      </c>
      <c r="O76" s="81"/>
      <c r="P76" s="81"/>
    </row>
    <row r="77" spans="2:17" ht="20.149999999999999" customHeight="1" x14ac:dyDescent="0.45">
      <c r="B77" s="100" t="s">
        <v>144</v>
      </c>
      <c r="C77" s="60">
        <v>22.2</v>
      </c>
      <c r="D77" s="60">
        <v>20.7</v>
      </c>
      <c r="E77" s="102" t="s">
        <v>145</v>
      </c>
      <c r="F77" s="62">
        <v>240</v>
      </c>
      <c r="G77" s="62">
        <v>240</v>
      </c>
      <c r="H77" s="101"/>
      <c r="I77" s="97" t="s">
        <v>146</v>
      </c>
      <c r="J77" s="59">
        <v>0</v>
      </c>
      <c r="K77" s="97" t="s">
        <v>147</v>
      </c>
      <c r="L77" s="59">
        <v>0</v>
      </c>
      <c r="M77" s="98" t="s">
        <v>148</v>
      </c>
      <c r="N77" s="59">
        <v>0</v>
      </c>
      <c r="O77" s="81"/>
      <c r="P77" s="81"/>
    </row>
    <row r="78" spans="2:17" ht="20.149999999999999" customHeight="1" x14ac:dyDescent="0.45">
      <c r="B78" s="100" t="s">
        <v>149</v>
      </c>
      <c r="C78" s="60">
        <v>20.3</v>
      </c>
      <c r="D78" s="60">
        <v>18.7</v>
      </c>
      <c r="E78" s="102" t="s">
        <v>150</v>
      </c>
      <c r="F78" s="63"/>
      <c r="G78" s="63"/>
      <c r="H78" s="101"/>
      <c r="I78" s="98" t="s">
        <v>151</v>
      </c>
      <c r="J78" s="59">
        <v>0</v>
      </c>
      <c r="K78" s="97" t="s">
        <v>152</v>
      </c>
      <c r="L78" s="59">
        <v>0</v>
      </c>
      <c r="M78" s="104" t="s">
        <v>153</v>
      </c>
      <c r="N78" s="59">
        <v>0</v>
      </c>
      <c r="O78" s="81"/>
      <c r="P78" s="81"/>
    </row>
    <row r="79" spans="2:17" ht="20.149999999999999" customHeight="1" x14ac:dyDescent="0.45">
      <c r="B79" s="100" t="s">
        <v>154</v>
      </c>
      <c r="C79" s="60">
        <v>18.899999999999999</v>
      </c>
      <c r="D79" s="60">
        <v>17.3</v>
      </c>
      <c r="E79" s="100" t="s">
        <v>155</v>
      </c>
      <c r="F79" s="60">
        <v>12.7</v>
      </c>
      <c r="G79" s="60">
        <v>10</v>
      </c>
      <c r="H79" s="101"/>
      <c r="I79" s="98" t="s">
        <v>156</v>
      </c>
      <c r="J79" s="59">
        <v>0</v>
      </c>
      <c r="K79" s="98" t="s">
        <v>157</v>
      </c>
      <c r="L79" s="59">
        <v>0</v>
      </c>
      <c r="M79" s="98" t="s">
        <v>158</v>
      </c>
      <c r="N79" s="59">
        <v>0</v>
      </c>
      <c r="O79" s="80"/>
      <c r="P79" s="80"/>
    </row>
    <row r="80" spans="2:17" ht="20.149999999999999" customHeight="1" x14ac:dyDescent="0.45">
      <c r="B80" s="105" t="s">
        <v>159</v>
      </c>
      <c r="C80" s="64">
        <v>6.8700000000000003E-5</v>
      </c>
      <c r="D80" s="64">
        <v>7.36E-5</v>
      </c>
      <c r="E80" s="102" t="s">
        <v>160</v>
      </c>
      <c r="F80" s="61">
        <v>35.299999999999997</v>
      </c>
      <c r="G80" s="61">
        <v>14.6</v>
      </c>
      <c r="H80" s="101"/>
      <c r="I80" s="98" t="s">
        <v>161</v>
      </c>
      <c r="J80" s="59">
        <v>0</v>
      </c>
      <c r="K80" s="97" t="s">
        <v>162</v>
      </c>
      <c r="L80" s="59">
        <v>0</v>
      </c>
      <c r="M80" s="98" t="s">
        <v>163</v>
      </c>
      <c r="N80" s="59">
        <v>0</v>
      </c>
      <c r="O80" s="23"/>
      <c r="P80" s="23"/>
    </row>
    <row r="81" spans="2:16" ht="20.149999999999999" customHeight="1" x14ac:dyDescent="0.45"/>
    <row r="82" spans="2:16" ht="20.149999999999999" customHeight="1" x14ac:dyDescent="0.45"/>
    <row r="83" spans="2:16" ht="20.149999999999999" customHeight="1" x14ac:dyDescent="0.45"/>
    <row r="84" spans="2:16" ht="15" customHeight="1" x14ac:dyDescent="0.45">
      <c r="B84" s="159" t="s">
        <v>164</v>
      </c>
      <c r="C84" s="159"/>
    </row>
    <row r="85" spans="2:16" ht="15" customHeight="1" x14ac:dyDescent="0.45">
      <c r="B85" s="160" t="s">
        <v>180</v>
      </c>
      <c r="C85" s="161"/>
      <c r="D85" s="161"/>
      <c r="E85" s="161"/>
      <c r="F85" s="161"/>
      <c r="G85" s="161"/>
      <c r="H85" s="161"/>
      <c r="I85" s="161"/>
      <c r="J85" s="161"/>
      <c r="K85" s="161"/>
      <c r="L85" s="161"/>
      <c r="M85" s="161"/>
      <c r="N85" s="161"/>
      <c r="O85" s="161"/>
      <c r="P85" s="162"/>
    </row>
    <row r="86" spans="2:16" ht="15" customHeight="1" x14ac:dyDescent="0.45">
      <c r="B86" s="163"/>
      <c r="C86" s="164"/>
      <c r="D86" s="164"/>
      <c r="E86" s="164"/>
      <c r="F86" s="164"/>
      <c r="G86" s="164"/>
      <c r="H86" s="164"/>
      <c r="I86" s="164"/>
      <c r="J86" s="164"/>
      <c r="K86" s="164"/>
      <c r="L86" s="164"/>
      <c r="M86" s="164"/>
      <c r="N86" s="164"/>
      <c r="O86" s="164"/>
      <c r="P86" s="165"/>
    </row>
    <row r="87" spans="2:16" ht="15" customHeight="1" x14ac:dyDescent="0.45">
      <c r="B87" s="163"/>
      <c r="C87" s="164"/>
      <c r="D87" s="164"/>
      <c r="E87" s="164"/>
      <c r="F87" s="164"/>
      <c r="G87" s="164"/>
      <c r="H87" s="164"/>
      <c r="I87" s="164"/>
      <c r="J87" s="164"/>
      <c r="K87" s="164"/>
      <c r="L87" s="164"/>
      <c r="M87" s="164"/>
      <c r="N87" s="164"/>
      <c r="O87" s="164"/>
      <c r="P87" s="165"/>
    </row>
    <row r="88" spans="2:16" ht="15" customHeight="1" x14ac:dyDescent="0.45">
      <c r="B88" s="163"/>
      <c r="C88" s="164"/>
      <c r="D88" s="164"/>
      <c r="E88" s="164"/>
      <c r="F88" s="164"/>
      <c r="G88" s="164"/>
      <c r="H88" s="164"/>
      <c r="I88" s="164"/>
      <c r="J88" s="164"/>
      <c r="K88" s="164"/>
      <c r="L88" s="164"/>
      <c r="M88" s="164"/>
      <c r="N88" s="164"/>
      <c r="O88" s="164"/>
      <c r="P88" s="165"/>
    </row>
    <row r="89" spans="2:16" ht="15" customHeight="1" x14ac:dyDescent="0.45">
      <c r="B89" s="163"/>
      <c r="C89" s="164"/>
      <c r="D89" s="164"/>
      <c r="E89" s="164"/>
      <c r="F89" s="164"/>
      <c r="G89" s="164"/>
      <c r="H89" s="164"/>
      <c r="I89" s="164"/>
      <c r="J89" s="164"/>
      <c r="K89" s="164"/>
      <c r="L89" s="164"/>
      <c r="M89" s="164"/>
      <c r="N89" s="164"/>
      <c r="O89" s="164"/>
      <c r="P89" s="165"/>
    </row>
    <row r="90" spans="2:16" ht="15" customHeight="1" x14ac:dyDescent="0.45">
      <c r="B90" s="163"/>
      <c r="C90" s="164"/>
      <c r="D90" s="164"/>
      <c r="E90" s="164"/>
      <c r="F90" s="164"/>
      <c r="G90" s="164"/>
      <c r="H90" s="164"/>
      <c r="I90" s="164"/>
      <c r="J90" s="164"/>
      <c r="K90" s="164"/>
      <c r="L90" s="164"/>
      <c r="M90" s="164"/>
      <c r="N90" s="164"/>
      <c r="O90" s="164"/>
      <c r="P90" s="165"/>
    </row>
    <row r="91" spans="2:16" ht="15" customHeight="1" x14ac:dyDescent="0.45">
      <c r="B91" s="163"/>
      <c r="C91" s="164"/>
      <c r="D91" s="164"/>
      <c r="E91" s="164"/>
      <c r="F91" s="164"/>
      <c r="G91" s="164"/>
      <c r="H91" s="164"/>
      <c r="I91" s="164"/>
      <c r="J91" s="164"/>
      <c r="K91" s="164"/>
      <c r="L91" s="164"/>
      <c r="M91" s="164"/>
      <c r="N91" s="164"/>
      <c r="O91" s="164"/>
      <c r="P91" s="165"/>
    </row>
    <row r="92" spans="2:16" ht="15" customHeight="1" x14ac:dyDescent="0.45">
      <c r="B92" s="163"/>
      <c r="C92" s="164"/>
      <c r="D92" s="164"/>
      <c r="E92" s="164"/>
      <c r="F92" s="164"/>
      <c r="G92" s="164"/>
      <c r="H92" s="164"/>
      <c r="I92" s="164"/>
      <c r="J92" s="164"/>
      <c r="K92" s="164"/>
      <c r="L92" s="164"/>
      <c r="M92" s="164"/>
      <c r="N92" s="164"/>
      <c r="O92" s="164"/>
      <c r="P92" s="165"/>
    </row>
    <row r="93" spans="2:16" ht="15" customHeight="1" x14ac:dyDescent="0.45">
      <c r="B93" s="163"/>
      <c r="C93" s="164"/>
      <c r="D93" s="164"/>
      <c r="E93" s="164"/>
      <c r="F93" s="164"/>
      <c r="G93" s="164"/>
      <c r="H93" s="164"/>
      <c r="I93" s="164"/>
      <c r="J93" s="164"/>
      <c r="K93" s="164"/>
      <c r="L93" s="164"/>
      <c r="M93" s="164"/>
      <c r="N93" s="164"/>
      <c r="O93" s="164"/>
      <c r="P93" s="165"/>
    </row>
    <row r="94" spans="2:16" ht="15" customHeight="1" x14ac:dyDescent="0.45">
      <c r="B94" s="163"/>
      <c r="C94" s="164"/>
      <c r="D94" s="164"/>
      <c r="E94" s="164"/>
      <c r="F94" s="164"/>
      <c r="G94" s="164"/>
      <c r="H94" s="164"/>
      <c r="I94" s="164"/>
      <c r="J94" s="164"/>
      <c r="K94" s="164"/>
      <c r="L94" s="164"/>
      <c r="M94" s="164"/>
      <c r="N94" s="164"/>
      <c r="O94" s="164"/>
      <c r="P94" s="165"/>
    </row>
    <row r="95" spans="2:16" ht="15" customHeight="1" x14ac:dyDescent="0.45">
      <c r="B95" s="163"/>
      <c r="C95" s="164"/>
      <c r="D95" s="164"/>
      <c r="E95" s="164"/>
      <c r="F95" s="164"/>
      <c r="G95" s="164"/>
      <c r="H95" s="164"/>
      <c r="I95" s="164"/>
      <c r="J95" s="164"/>
      <c r="K95" s="164"/>
      <c r="L95" s="164"/>
      <c r="M95" s="164"/>
      <c r="N95" s="164"/>
      <c r="O95" s="164"/>
      <c r="P95" s="165"/>
    </row>
    <row r="96" spans="2:16" ht="15" customHeight="1" x14ac:dyDescent="0.45">
      <c r="B96" s="163"/>
      <c r="C96" s="164"/>
      <c r="D96" s="164"/>
      <c r="E96" s="164"/>
      <c r="F96" s="164"/>
      <c r="G96" s="164"/>
      <c r="H96" s="164"/>
      <c r="I96" s="164"/>
      <c r="J96" s="164"/>
      <c r="K96" s="164"/>
      <c r="L96" s="164"/>
      <c r="M96" s="164"/>
      <c r="N96" s="164"/>
      <c r="O96" s="164"/>
      <c r="P96" s="165"/>
    </row>
    <row r="97" spans="2:16" ht="15" customHeight="1" x14ac:dyDescent="0.45">
      <c r="B97" s="163"/>
      <c r="C97" s="164"/>
      <c r="D97" s="164"/>
      <c r="E97" s="164"/>
      <c r="F97" s="164"/>
      <c r="G97" s="164"/>
      <c r="H97" s="164"/>
      <c r="I97" s="164"/>
      <c r="J97" s="164"/>
      <c r="K97" s="164"/>
      <c r="L97" s="164"/>
      <c r="M97" s="164"/>
      <c r="N97" s="164"/>
      <c r="O97" s="164"/>
      <c r="P97" s="165"/>
    </row>
    <row r="98" spans="2:16" ht="15" customHeight="1" x14ac:dyDescent="0.45">
      <c r="B98" s="163"/>
      <c r="C98" s="164"/>
      <c r="D98" s="164"/>
      <c r="E98" s="164"/>
      <c r="F98" s="164"/>
      <c r="G98" s="164"/>
      <c r="H98" s="164"/>
      <c r="I98" s="164"/>
      <c r="J98" s="164"/>
      <c r="K98" s="164"/>
      <c r="L98" s="164"/>
      <c r="M98" s="164"/>
      <c r="N98" s="164"/>
      <c r="O98" s="164"/>
      <c r="P98" s="165"/>
    </row>
    <row r="99" spans="2:16" ht="15" customHeight="1" x14ac:dyDescent="0.45">
      <c r="B99" s="175"/>
      <c r="C99" s="176"/>
      <c r="D99" s="176"/>
      <c r="E99" s="176"/>
      <c r="F99" s="176"/>
      <c r="G99" s="176"/>
      <c r="H99" s="176"/>
      <c r="I99" s="176"/>
      <c r="J99" s="176"/>
      <c r="K99" s="176"/>
      <c r="L99" s="176"/>
      <c r="M99" s="176"/>
      <c r="N99" s="176"/>
      <c r="O99" s="176"/>
      <c r="P99" s="177"/>
    </row>
    <row r="100" spans="2:16" ht="15" customHeight="1" x14ac:dyDescent="0.45"/>
    <row r="101" spans="2:16" ht="15" hidden="1" customHeight="1" x14ac:dyDescent="0.45"/>
    <row r="102" spans="2:16" ht="15" hidden="1" customHeight="1" x14ac:dyDescent="0.45"/>
  </sheetData>
  <sheetProtection algorithmName="SHA-512" hashValue="ErjtnFqPcamZvgjtBLV3RPgmLXe4t0YjZl58rzOeex6z8IPeNjJ7KouCKtWXUKCtiqbeDyqBmr8Q7DBY9j57Wg==" saltValue="gO+RAp9Lc6hE0zGOojF5iA==" spinCount="100000" sheet="1" formatCells="0"/>
  <mergeCells count="131">
    <mergeCell ref="B96:P96"/>
    <mergeCell ref="B97:P97"/>
    <mergeCell ref="B98:P98"/>
    <mergeCell ref="B99:P99"/>
    <mergeCell ref="B87:P87"/>
    <mergeCell ref="B88:P88"/>
    <mergeCell ref="B90:P90"/>
    <mergeCell ref="B91:P91"/>
    <mergeCell ref="B92:P92"/>
    <mergeCell ref="B93:P93"/>
    <mergeCell ref="B94:P94"/>
    <mergeCell ref="B95:P95"/>
    <mergeCell ref="B89:P89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B53:C53"/>
    <mergeCell ref="G53:P53"/>
    <mergeCell ref="B54:E54"/>
    <mergeCell ref="G54:P54"/>
    <mergeCell ref="F24:I24"/>
    <mergeCell ref="M24:P24"/>
    <mergeCell ref="F25:I25"/>
    <mergeCell ref="M25:P25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003" yWindow="1183" count="1">
    <dataValidation type="list" allowBlank="1" showInputMessage="1" showErrorMessage="1" prompt="0 - 정상_x000a_1 - 경정비 (15분 이하)_x000a_2 - 중정비 (15분 초과)_x000a_4 - 고장" sqref="J71:J80 L71:L80 N71:N80 P71:P73" xr:uid="{41B16E56-D605-4E81-9E06-5633C520A359}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KMTNet-CTIO</cp:lastModifiedBy>
  <cp:lastPrinted>2024-03-07T07:35:00Z</cp:lastPrinted>
  <dcterms:created xsi:type="dcterms:W3CDTF">2024-02-29T07:36:25Z</dcterms:created>
  <dcterms:modified xsi:type="dcterms:W3CDTF">2024-09-04T10:36:47Z</dcterms:modified>
</cp:coreProperties>
</file>