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aton03\Documents\"/>
    </mc:Choice>
  </mc:AlternateContent>
  <xr:revisionPtr revIDLastSave="0" documentId="13_ncr:1_{0EB1DEA0-A559-4F77-BA40-2EA7CE67A5D8}" xr6:coauthVersionLast="36" xr6:coauthVersionMax="36" xr10:uidLastSave="{00000000-0000-0000-0000-000000000000}"/>
  <bookViews>
    <workbookView xWindow="0" yWindow="0" windowWidth="17715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<sst xmlns="http://schemas.openxmlformats.org/spreadsheetml/2006/main" count="198" uniqueCount="182">
  <si>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</si>
  <si>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</si>
  <si>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</si>
  <si>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</si>
  <si>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</si>
  <si>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</si>
  <si>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</si>
  <si>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</si>
  <si>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</si>
  <si>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</si>
  <si>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</si>
  <si>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</si>
  <si>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</si>
  <si>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</si>
  <si>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</si>
  <si>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</si>
  <si>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</si>
  <si>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</si>
  <si>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</si>
  <si>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</si>
  <si>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</si>
  <si>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</si>
  <si>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</si>
  <si>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</si>
  <si>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</si>
  <si>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</si>
  <si>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</si>
  <si>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</si>
  <si>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</si>
  <si>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</si>
  <si>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</si>
  <si>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</si>
  <si>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</si>
  <si>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</si>
  <si>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</si>
  <si>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</si>
  <si>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</si>
  <si>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</si>
  <si>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</si>
  <si>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</si>
  <si>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</si>
  <si>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</si>
  <si>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</si>
  <si>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</si>
  <si>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</si>
  <si>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</si>
  <si>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</si>
  <si>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</si>
  <si>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</si>
  <si>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</si>
  <si>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</si>
  <si>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</si>
  <si>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</si>
  <si>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</si>
  <si>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</si>
  <si>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</si>
  <si>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</si>
  <si>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</si>
  <si>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</si>
  <si>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</si>
  <si>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</si>
  <si>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</si>
  <si>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</si>
  <si>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</si>
  <si>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</si>
  <si>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</si>
  <si>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</si>
  <si>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</si>
  <si>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</si>
  <si>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</si>
  <si>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</si>
  <si>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</si>
  <si>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</si>
  <si>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</si>
  <si>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</si>
  <si>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</si>
  <si>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</si>
  <si>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</si>
  <si>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</si>
  <si>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</si>
  <si>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</si>
  <si>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</si>
  <si>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</si>
  <si>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</si>
  <si>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</si>
  <si>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</si>
  <si>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</si>
  <si>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</si>
  <si>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</si>
  <si>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</si>
  <si>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</si>
  <si>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</si>
  <si>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</si>
  <si>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</si>
  <si>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</si>
  <si>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</si>
  <si>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</si>
  <si>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</si>
  <si>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</si>
  <si>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</si>
  <si>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</si>
  <si>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</si>
  <si>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</si>
  <si>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</si>
  <si>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</si>
  <si>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</si>
  <si>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</si>
  <si>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</si>
  <si>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</si>
  <si>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</si>
  <si>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</si>
  <si>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</si>
  <si>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</si>
  <si>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</si>
  <si>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</si>
  <si>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</si>
  <si>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</si>
  <si>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</si>
  <si>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</si>
  <si>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</si>
  <si>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</si>
  <si>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</si>
  <si>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</si>
  <si>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</si>
  <si>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</si>
  <si>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</si>
  <si>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</si>
  <si>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</si>
  <si>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</si>
  <si>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</si>
  <si>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</si>
  <si>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</si>
  <si>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</si>
  <si>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</si>
  <si>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</si>
  <si>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</si>
  <si>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</si>
  <si>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</si>
  <si>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</si>
  <si>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</si>
  <si>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</si>
  <si>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</si>
  <si>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</si>
  <si>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</si>
  <si>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</si>
  <si>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</si>
  <si>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</si>
  <si>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</si>
  <si>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</si>
  <si>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</si>
  <si>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</si>
  <si>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</si>
  <si>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</si>
  <si>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</si>
  <si>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</si>
  <si>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</si>
  <si>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</si>
  <si>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</si>
  <si>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</si>
  <si>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</si>
  <si>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</si>
  <si>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</si>
  <si>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</si>
  <si>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</si>
  <si>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</si>
  <si>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</si>
  <si>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</si>
  <si>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</si>
  <si>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</si>
  <si>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</si>
  <si>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</si>
  <si>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</si>
  <si>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</si>
  <si>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</si>
  <si>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</si>
  <si>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</si>
  <si>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김정현</t>
    <phoneticPr fontId="3" type="noConversion"/>
  </si>
  <si>
    <t>-</t>
    <phoneticPr fontId="3" type="noConversion"/>
  </si>
  <si>
    <t>-</t>
    <phoneticPr fontId="3" type="noConversion"/>
  </si>
  <si>
    <t>N</t>
    <phoneticPr fontId="3" type="noConversion"/>
  </si>
  <si>
    <t>1. 기상 악화(눈 또는 비) 가능성으로 인한 관측 중단</t>
    <phoneticPr fontId="3" type="noConversion"/>
  </si>
  <si>
    <t>2. 대피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</si>
</sst>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fmlaLink="$P$60" lockText="1" noThreeD="1"/>
</file>

<file path=xl/ctrlProps/ctrlProp43.xml><?xml version="1.0" encoding="utf-8"?>
<formControlPr xmlns="http://schemas.microsoft.com/office/spreadsheetml/2009/9/main" objectType="CheckBox" fmlaLink="$P$61" lockText="1" noThreeD="1"/>
</file>

<file path=xl/ctrlProps/ctrlProp44.xml><?xml version="1.0" encoding="utf-8"?>
<formControlPr xmlns="http://schemas.microsoft.com/office/spreadsheetml/2009/9/main" objectType="CheckBox" fmlaLink="$P$62" lockText="1" noThreeD="1"/>
</file>

<file path=xl/ctrlProps/ctrlProp45.xml><?xml version="1.0" encoding="utf-8"?>
<formControlPr xmlns="http://schemas.microsoft.com/office/spreadsheetml/2009/9/main" objectType="CheckBox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B45" sqref="B45:P45"/>
    </sheetView>
  </sheetViews>
  <sheetFormatPr defaultColWidth="0" defaultRowHeight="11.25" zeroHeight="1" x14ac:dyDescent="0.25"/>
  <cols>
    <col min="1" max="1" width="0.7109375" style="65" customWidth="1"/>
    <col min="2" max="2" width="7.7109375" style="65" customWidth="1"/>
    <col min="3" max="16" width="6.7109375" style="65" customWidth="1"/>
    <col min="17" max="17" width="0.7109375" style="65" customWidth="1"/>
    <col min="18" max="18" width="9.140625" style="65" hidden="1" customWidth="1"/>
    <col min="19" max="16384" width="9.140625" style="65" hidden="1"/>
  </cols>
  <sheetData>
    <row r="1" spans="2:16" ht="13.5" customHeight="1" x14ac:dyDescent="0.25"/>
    <row r="2" spans="2:16" ht="14.25" customHeight="1" thickBot="1" x14ac:dyDescent="0.3">
      <c r="B2" s="158" t="s">
        <v>0</v>
      </c>
      <c r="C2" s="1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4" t="s">
        <v>1</v>
      </c>
      <c r="C3" s="159">
        <v>45434</v>
      </c>
      <c r="D3" s="160"/>
      <c r="E3" s="1"/>
      <c r="F3" s="1"/>
      <c r="G3" s="1"/>
      <c r="H3" s="1"/>
      <c r="I3" s="1"/>
      <c r="J3" s="1"/>
      <c r="K3" s="66" t="s">
        <v>2</v>
      </c>
      <c r="L3" s="161" t="e">
        <f>(P31-(P32+P33))/P31*100</f>
        <v>#DIV/0!</v>
      </c>
      <c r="M3" s="161"/>
      <c r="N3" s="66" t="s">
        <v>3</v>
      </c>
      <c r="O3" s="161" t="e">
        <f>(P31-P33)/P31*100</f>
        <v>#DIV/0!</v>
      </c>
      <c r="P3" s="161"/>
    </row>
    <row r="4" spans="2:16" ht="14.25" customHeight="1" x14ac:dyDescent="0.25">
      <c r="B4" s="34" t="s">
        <v>4</v>
      </c>
      <c r="C4" s="2" t="s">
        <v>176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8" t="s">
        <v>7</v>
      </c>
      <c r="C7" s="1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25">
      <c r="B9" s="35" t="s">
        <v>22</v>
      </c>
      <c r="C9" s="7">
        <v>0.9506944444444444</v>
      </c>
      <c r="D9" s="8" t="s">
        <v>178</v>
      </c>
      <c r="E9" s="8">
        <v>8.9</v>
      </c>
      <c r="F9" s="8">
        <v>28</v>
      </c>
      <c r="G9" s="36" t="s">
        <v>179</v>
      </c>
      <c r="H9" s="8">
        <v>8.6</v>
      </c>
      <c r="I9" s="36">
        <v>98.6</v>
      </c>
      <c r="J9" s="9">
        <f>IF(L9, 1, 0) + IF(M9, 2, 0) + IF(N9, 4, 0) + IF(O9, 8, 0) + IF(P9, 16, 0)</f>
        <v>10</v>
      </c>
      <c r="K9" s="10" t="b">
        <v>0</v>
      </c>
      <c r="L9" s="10" t="b">
        <v>0</v>
      </c>
      <c r="M9" s="10" t="b">
        <v>1</v>
      </c>
      <c r="N9" s="10" t="b">
        <v>0</v>
      </c>
      <c r="O9" s="10" t="b">
        <v>1</v>
      </c>
      <c r="P9" s="10" t="b">
        <v>0</v>
      </c>
    </row>
    <row r="10" spans="2:16" ht="14.25" customHeight="1" x14ac:dyDescent="0.25">
      <c r="B10" s="35" t="s">
        <v>23</v>
      </c>
      <c r="C10" s="7"/>
      <c r="D10" s="8"/>
      <c r="E10" s="8"/>
      <c r="F10" s="8"/>
      <c r="G10" s="36"/>
      <c r="H10" s="8"/>
      <c r="I10" s="11"/>
      <c r="J10" s="9">
        <f>IF(L10, 1, 0) + IF(M10, 2, 0) + IF(N10, 4, 0) + IF(O10, 8, 0) + IF(P10, 16, 0)</f>
        <v>0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3">
      <c r="B11" s="13" t="s">
        <v>24</v>
      </c>
      <c r="C11" s="14"/>
      <c r="D11" s="15"/>
      <c r="E11" s="15"/>
      <c r="F11" s="15"/>
      <c r="G11" s="36"/>
      <c r="H11" s="15"/>
      <c r="I11" s="16"/>
      <c r="J11" s="9">
        <f>IF(L11, 1, 0) + IF(M11, 2, 0) + IF(N11, 4, 0) + IF(O11, 8, 0) + IF(P11, 16, 0)</f>
        <v>0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3">
      <c r="B12" s="17" t="s">
        <v>25</v>
      </c>
      <c r="C12" s="18">
        <f>(24-C9)+C11</f>
        <v>23.049305555555556</v>
      </c>
      <c r="D12" s="19" t="e">
        <f>AVERAGE(D9:D11)</f>
        <v>#DIV/0!</v>
      </c>
      <c r="E12" s="19">
        <f>AVERAGE(E9:E11)</f>
        <v>8.9</v>
      </c>
      <c r="F12" s="20">
        <f>AVERAGE(F9:F11)</f>
        <v>28</v>
      </c>
      <c r="G12" s="21"/>
      <c r="H12" s="22">
        <f>AVERAGE(H9:H11)</f>
        <v>8.6</v>
      </c>
      <c r="I12" s="23"/>
      <c r="J12" s="24">
        <f>AVERAGE(J9:J11)</f>
        <v>3.3333333333333335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8" t="s">
        <v>26</v>
      </c>
      <c r="C14" s="15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" customHeight="1" x14ac:dyDescent="0.25">
      <c r="B16" s="35" t="s">
        <v>41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2:16" ht="14.1" customHeight="1" x14ac:dyDescent="0.25">
      <c r="B17" s="35" t="s">
        <v>42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2:16" ht="14.1" customHeight="1" x14ac:dyDescent="0.25">
      <c r="B18" s="35" t="s">
        <v>43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2:16" ht="14.1" customHeight="1" thickBot="1" x14ac:dyDescent="0.3">
      <c r="B19" s="13" t="s">
        <v>44</v>
      </c>
      <c r="C19" s="29"/>
      <c r="D19" s="27"/>
      <c r="E19" s="30"/>
      <c r="F19" s="114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3">
      <c r="B20" s="31" t="s">
        <v>45</v>
      </c>
      <c r="C20" s="29"/>
      <c r="D20" s="32" t="str">
        <f>IF(ISNUMBER(D18),D19-D18+1,"")</f>
        <v/>
      </c>
      <c r="E20" s="33" t="str">
        <f t="shared" ref="E20:O20" si="0">IF(ISNUMBER(E18),E19-E18+1,"")</f>
        <v/>
      </c>
      <c r="F20" s="33" t="str">
        <f t="shared" si="0"/>
        <v/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9" t="s">
        <v>46</v>
      </c>
      <c r="C22" s="35" t="s">
        <v>22</v>
      </c>
      <c r="D22" s="35" t="s">
        <v>24</v>
      </c>
      <c r="E22" s="35" t="s">
        <v>47</v>
      </c>
      <c r="F22" s="170" t="s">
        <v>48</v>
      </c>
      <c r="G22" s="170"/>
      <c r="H22" s="170"/>
      <c r="I22" s="170"/>
      <c r="J22" s="35" t="s">
        <v>22</v>
      </c>
      <c r="K22" s="35" t="s">
        <v>24</v>
      </c>
      <c r="L22" s="35" t="s">
        <v>47</v>
      </c>
      <c r="M22" s="170" t="s">
        <v>48</v>
      </c>
      <c r="N22" s="170"/>
      <c r="O22" s="170"/>
      <c r="P22" s="170"/>
    </row>
    <row r="23" spans="2:16" ht="13.5" customHeight="1" x14ac:dyDescent="0.25">
      <c r="B23" s="169"/>
      <c r="C23" s="36"/>
      <c r="D23" s="36"/>
      <c r="E23" s="36" t="s">
        <v>49</v>
      </c>
      <c r="F23" s="157"/>
      <c r="G23" s="157"/>
      <c r="H23" s="157"/>
      <c r="I23" s="157"/>
      <c r="J23" s="36"/>
      <c r="K23" s="36"/>
      <c r="L23" s="36" t="s">
        <v>50</v>
      </c>
      <c r="M23" s="157"/>
      <c r="N23" s="157"/>
      <c r="O23" s="157"/>
      <c r="P23" s="157"/>
    </row>
    <row r="24" spans="2:16" ht="13.5" customHeight="1" x14ac:dyDescent="0.25">
      <c r="B24" s="169"/>
      <c r="C24" s="36"/>
      <c r="D24" s="36"/>
      <c r="E24" s="36" t="s">
        <v>51</v>
      </c>
      <c r="F24" s="157"/>
      <c r="G24" s="157"/>
      <c r="H24" s="157"/>
      <c r="I24" s="157"/>
      <c r="J24" s="36"/>
      <c r="K24" s="36"/>
      <c r="L24" s="36" t="s">
        <v>52</v>
      </c>
      <c r="M24" s="157"/>
      <c r="N24" s="157"/>
      <c r="O24" s="157"/>
      <c r="P24" s="157"/>
    </row>
    <row r="25" spans="2:16" ht="13.5" customHeight="1" x14ac:dyDescent="0.25">
      <c r="B25" s="169"/>
      <c r="C25" s="36"/>
      <c r="D25" s="36"/>
      <c r="E25" s="36" t="s">
        <v>52</v>
      </c>
      <c r="F25" s="157"/>
      <c r="G25" s="157"/>
      <c r="H25" s="157"/>
      <c r="I25" s="157"/>
      <c r="J25" s="36"/>
      <c r="K25" s="36"/>
      <c r="L25" s="36" t="s">
        <v>51</v>
      </c>
      <c r="M25" s="157"/>
      <c r="N25" s="157"/>
      <c r="O25" s="157"/>
      <c r="P25" s="157"/>
    </row>
    <row r="26" spans="2:16" ht="13.5" customHeight="1" x14ac:dyDescent="0.25">
      <c r="B26" s="169"/>
      <c r="C26" s="36"/>
      <c r="D26" s="36"/>
      <c r="E26" s="36" t="s">
        <v>50</v>
      </c>
      <c r="F26" s="157"/>
      <c r="G26" s="157"/>
      <c r="H26" s="157"/>
      <c r="I26" s="157"/>
      <c r="J26" s="36"/>
      <c r="K26" s="36"/>
      <c r="L26" s="36" t="s">
        <v>49</v>
      </c>
      <c r="M26" s="157"/>
      <c r="N26" s="157"/>
      <c r="O26" s="157"/>
      <c r="P26" s="157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8" t="s">
        <v>53</v>
      </c>
      <c r="C28" s="158"/>
      <c r="D28" s="15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" customHeight="1" x14ac:dyDescent="0.25">
      <c r="B30" s="37" t="s">
        <v>167</v>
      </c>
      <c r="C30" s="42">
        <v>0.35694444444444445</v>
      </c>
      <c r="D30" s="43">
        <v>9.2361111111111116E-2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0.44930555555555557</v>
      </c>
    </row>
    <row r="31" spans="2:16" ht="14.1" customHeight="1" x14ac:dyDescent="0.25">
      <c r="B31" s="37" t="s">
        <v>168</v>
      </c>
      <c r="C31" s="4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48">
        <v>0.44930555555555557</v>
      </c>
      <c r="P31" s="46">
        <f>SUM(C31:N31)</f>
        <v>0</v>
      </c>
    </row>
    <row r="32" spans="2:16" ht="14.1" customHeight="1" x14ac:dyDescent="0.2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3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25">
      <c r="B34" s="107" t="s">
        <v>169</v>
      </c>
      <c r="C34" s="109">
        <f>C31-C32-C33</f>
        <v>0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</v>
      </c>
    </row>
    <row r="35" spans="2:16" ht="13.5" customHeight="1" x14ac:dyDescent="0.2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25">
      <c r="B36" s="154" t="s">
        <v>70</v>
      </c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</row>
    <row r="37" spans="2:16" ht="18" customHeight="1" x14ac:dyDescent="0.25">
      <c r="B37" s="155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2:16" ht="18" customHeight="1" x14ac:dyDescent="0.25">
      <c r="B38" s="155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</row>
    <row r="39" spans="2:16" ht="18" customHeight="1" x14ac:dyDescent="0.25">
      <c r="B39" s="155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</row>
    <row r="40" spans="2:16" ht="18" customHeight="1" x14ac:dyDescent="0.25">
      <c r="B40" s="155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</row>
    <row r="41" spans="2:16" ht="18" customHeight="1" x14ac:dyDescent="0.25">
      <c r="B41" s="156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6" t="s">
        <v>71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8"/>
    </row>
    <row r="44" spans="2:16" ht="14.1" customHeight="1" x14ac:dyDescent="0.25">
      <c r="B44" s="149" t="s">
        <v>180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1"/>
    </row>
    <row r="45" spans="2:16" ht="14.1" customHeight="1" x14ac:dyDescent="0.25">
      <c r="B45" s="140" t="s">
        <v>181</v>
      </c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2:16" ht="14.1" customHeight="1" x14ac:dyDescent="0.25">
      <c r="B46" s="152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2:16" ht="14.1" customHeight="1" x14ac:dyDescent="0.2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" customHeight="1" x14ac:dyDescent="0.25">
      <c r="B48" s="140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2:16" ht="14.1" customHeight="1" x14ac:dyDescent="0.25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" customHeight="1" x14ac:dyDescent="0.25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" customHeight="1" x14ac:dyDescent="0.25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" customHeight="1" thickBot="1" x14ac:dyDescent="0.3">
      <c r="B52" s="143"/>
      <c r="C52" s="144"/>
      <c r="D52" s="141"/>
      <c r="E52" s="141"/>
      <c r="F52" s="141"/>
      <c r="G52" s="144"/>
      <c r="H52" s="144"/>
      <c r="I52" s="144"/>
      <c r="J52" s="144"/>
      <c r="K52" s="144"/>
      <c r="L52" s="144"/>
      <c r="M52" s="144"/>
      <c r="N52" s="144"/>
      <c r="O52" s="144"/>
      <c r="P52" s="145"/>
    </row>
    <row r="53" spans="2:16" ht="14.1" customHeight="1" thickTop="1" thickBot="1" x14ac:dyDescent="0.3">
      <c r="B53" s="171" t="s">
        <v>170</v>
      </c>
      <c r="C53" s="172"/>
      <c r="D53" s="112" t="s">
        <v>177</v>
      </c>
      <c r="E53" s="112" t="s">
        <v>177</v>
      </c>
      <c r="F53" s="112" t="s">
        <v>177</v>
      </c>
      <c r="G53" s="172"/>
      <c r="H53" s="172"/>
      <c r="I53" s="172"/>
      <c r="J53" s="172"/>
      <c r="K53" s="172"/>
      <c r="L53" s="172"/>
      <c r="M53" s="172"/>
      <c r="N53" s="172"/>
      <c r="O53" s="172"/>
      <c r="P53" s="173"/>
    </row>
    <row r="54" spans="2:16" ht="14.1" customHeight="1" thickTop="1" thickBot="1" x14ac:dyDescent="0.3">
      <c r="B54" s="174" t="s">
        <v>171</v>
      </c>
      <c r="C54" s="175"/>
      <c r="D54" s="175"/>
      <c r="E54" s="175"/>
      <c r="F54" s="112">
        <v>1067</v>
      </c>
      <c r="G54" s="176"/>
      <c r="H54" s="176"/>
      <c r="I54" s="176"/>
      <c r="J54" s="176"/>
      <c r="K54" s="176"/>
      <c r="L54" s="176"/>
      <c r="M54" s="176"/>
      <c r="N54" s="176"/>
      <c r="O54" s="176"/>
      <c r="P54" s="177"/>
    </row>
    <row r="55" spans="2:16" ht="13.5" customHeight="1" thickTop="1" x14ac:dyDescent="0.25"/>
    <row r="56" spans="2:16" ht="17.25" customHeight="1" x14ac:dyDescent="0.25">
      <c r="B56" s="127" t="s">
        <v>72</v>
      </c>
      <c r="C56" s="12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25">
      <c r="B57" s="128" t="s">
        <v>73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30"/>
      <c r="N57" s="131" t="s">
        <v>74</v>
      </c>
      <c r="O57" s="129"/>
      <c r="P57" s="132"/>
    </row>
    <row r="58" spans="2:16" ht="17.100000000000001" customHeight="1" x14ac:dyDescent="0.25">
      <c r="B58" s="133" t="s">
        <v>75</v>
      </c>
      <c r="C58" s="134"/>
      <c r="D58" s="135"/>
      <c r="E58" s="133" t="s">
        <v>76</v>
      </c>
      <c r="F58" s="134"/>
      <c r="G58" s="135"/>
      <c r="H58" s="134" t="s">
        <v>77</v>
      </c>
      <c r="I58" s="134"/>
      <c r="J58" s="134"/>
      <c r="K58" s="136" t="s">
        <v>78</v>
      </c>
      <c r="L58" s="134"/>
      <c r="M58" s="137"/>
      <c r="N58" s="138"/>
      <c r="O58" s="134"/>
      <c r="P58" s="139"/>
    </row>
    <row r="59" spans="2:16" ht="20.100000000000001" customHeight="1" x14ac:dyDescent="0.25">
      <c r="B59" s="115" t="s">
        <v>79</v>
      </c>
      <c r="C59" s="116"/>
      <c r="D59" s="58" t="b">
        <v>1</v>
      </c>
      <c r="E59" s="115" t="s">
        <v>80</v>
      </c>
      <c r="F59" s="116"/>
      <c r="G59" s="58" t="b">
        <v>1</v>
      </c>
      <c r="H59" s="123" t="s">
        <v>81</v>
      </c>
      <c r="I59" s="116"/>
      <c r="J59" s="58" t="b">
        <v>1</v>
      </c>
      <c r="K59" s="123" t="s">
        <v>82</v>
      </c>
      <c r="L59" s="116"/>
      <c r="M59" s="58" t="b">
        <v>1</v>
      </c>
      <c r="N59" s="124" t="s">
        <v>83</v>
      </c>
      <c r="O59" s="116"/>
      <c r="P59" s="58" t="b">
        <v>0</v>
      </c>
    </row>
    <row r="60" spans="2:16" ht="20.100000000000001" customHeight="1" x14ac:dyDescent="0.25">
      <c r="B60" s="115" t="s">
        <v>84</v>
      </c>
      <c r="C60" s="116"/>
      <c r="D60" s="58" t="b">
        <v>1</v>
      </c>
      <c r="E60" s="115" t="s">
        <v>85</v>
      </c>
      <c r="F60" s="116"/>
      <c r="G60" s="58" t="b">
        <v>1</v>
      </c>
      <c r="H60" s="123" t="s">
        <v>86</v>
      </c>
      <c r="I60" s="116"/>
      <c r="J60" s="58" t="b">
        <v>1</v>
      </c>
      <c r="K60" s="123" t="s">
        <v>87</v>
      </c>
      <c r="L60" s="116"/>
      <c r="M60" s="58" t="b">
        <v>1</v>
      </c>
      <c r="N60" s="124" t="s">
        <v>88</v>
      </c>
      <c r="O60" s="116"/>
      <c r="P60" s="58" t="b">
        <v>0</v>
      </c>
    </row>
    <row r="61" spans="2:16" ht="20.100000000000001" customHeight="1" x14ac:dyDescent="0.25">
      <c r="B61" s="115" t="s">
        <v>89</v>
      </c>
      <c r="C61" s="116"/>
      <c r="D61" s="58" t="b">
        <v>1</v>
      </c>
      <c r="E61" s="115" t="s">
        <v>90</v>
      </c>
      <c r="F61" s="116"/>
      <c r="G61" s="58" t="b">
        <v>1</v>
      </c>
      <c r="H61" s="123" t="s">
        <v>91</v>
      </c>
      <c r="I61" s="116"/>
      <c r="J61" s="58" t="b">
        <v>1</v>
      </c>
      <c r="K61" s="123" t="s">
        <v>92</v>
      </c>
      <c r="L61" s="116"/>
      <c r="M61" s="58" t="b">
        <v>1</v>
      </c>
      <c r="N61" s="124" t="s">
        <v>93</v>
      </c>
      <c r="O61" s="116"/>
      <c r="P61" s="58" t="b">
        <v>0</v>
      </c>
    </row>
    <row r="62" spans="2:16" ht="20.100000000000001" customHeight="1" x14ac:dyDescent="0.25">
      <c r="B62" s="123" t="s">
        <v>91</v>
      </c>
      <c r="C62" s="116"/>
      <c r="D62" s="58" t="b">
        <v>1</v>
      </c>
      <c r="E62" s="115" t="s">
        <v>94</v>
      </c>
      <c r="F62" s="116"/>
      <c r="G62" s="58" t="b">
        <v>1</v>
      </c>
      <c r="H62" s="123" t="s">
        <v>95</v>
      </c>
      <c r="I62" s="116"/>
      <c r="J62" s="58" t="b">
        <v>0</v>
      </c>
      <c r="K62" s="123" t="s">
        <v>96</v>
      </c>
      <c r="L62" s="116"/>
      <c r="M62" s="58" t="b">
        <v>1</v>
      </c>
      <c r="N62" s="124" t="s">
        <v>86</v>
      </c>
      <c r="O62" s="116"/>
      <c r="P62" s="58" t="b">
        <v>0</v>
      </c>
    </row>
    <row r="63" spans="2:16" ht="20.100000000000001" customHeight="1" x14ac:dyDescent="0.25">
      <c r="B63" s="123" t="s">
        <v>97</v>
      </c>
      <c r="C63" s="116"/>
      <c r="D63" s="58" t="b">
        <v>1</v>
      </c>
      <c r="E63" s="115" t="s">
        <v>98</v>
      </c>
      <c r="F63" s="116"/>
      <c r="G63" s="58" t="b">
        <v>1</v>
      </c>
      <c r="H63" s="68"/>
      <c r="I63" s="69"/>
      <c r="J63" s="70"/>
      <c r="K63" s="123" t="s">
        <v>99</v>
      </c>
      <c r="L63" s="116"/>
      <c r="M63" s="58" t="b">
        <v>1</v>
      </c>
      <c r="N63" s="124" t="s">
        <v>166</v>
      </c>
      <c r="O63" s="116"/>
      <c r="P63" s="58" t="b">
        <v>0</v>
      </c>
    </row>
    <row r="64" spans="2:16" ht="20.100000000000001" customHeight="1" x14ac:dyDescent="0.25">
      <c r="B64" s="123" t="s">
        <v>100</v>
      </c>
      <c r="C64" s="116"/>
      <c r="D64" s="58" t="b">
        <v>0</v>
      </c>
      <c r="E64" s="115" t="s">
        <v>101</v>
      </c>
      <c r="F64" s="116"/>
      <c r="G64" s="58" t="b">
        <v>1</v>
      </c>
      <c r="H64" s="71"/>
      <c r="I64" s="72"/>
      <c r="J64" s="73"/>
      <c r="K64" s="125" t="s">
        <v>102</v>
      </c>
      <c r="L64" s="126"/>
      <c r="M64" s="58" t="b">
        <v>1</v>
      </c>
      <c r="N64" s="74"/>
      <c r="O64" s="75"/>
      <c r="P64" s="76"/>
    </row>
    <row r="65" spans="2:17" ht="20.100000000000001" customHeight="1" x14ac:dyDescent="0.25">
      <c r="B65" s="75"/>
      <c r="C65" s="75"/>
      <c r="D65" s="77" t="b">
        <v>0</v>
      </c>
      <c r="E65" s="115" t="s">
        <v>165</v>
      </c>
      <c r="F65" s="116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2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2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3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9.9499999999999993" customHeight="1" x14ac:dyDescent="0.25">
      <c r="B69" s="117" t="s">
        <v>108</v>
      </c>
      <c r="C69" s="117"/>
      <c r="D69" s="81"/>
      <c r="E69" s="81"/>
      <c r="F69" s="119" t="s">
        <v>109</v>
      </c>
      <c r="G69" s="121" t="s">
        <v>110</v>
      </c>
      <c r="H69" s="81"/>
      <c r="I69" s="117" t="s">
        <v>111</v>
      </c>
      <c r="J69" s="117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9.9499999999999993" customHeight="1" thickBot="1" x14ac:dyDescent="0.25">
      <c r="B70" s="118"/>
      <c r="C70" s="118"/>
      <c r="D70" s="85"/>
      <c r="E70" s="86"/>
      <c r="F70" s="120"/>
      <c r="G70" s="122"/>
      <c r="H70" s="87"/>
      <c r="I70" s="118"/>
      <c r="J70" s="118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2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00000000000001" customHeight="1" x14ac:dyDescent="0.25">
      <c r="B72" s="100" t="s">
        <v>120</v>
      </c>
      <c r="C72" s="60">
        <v>-163.6</v>
      </c>
      <c r="D72" s="60"/>
      <c r="E72" s="100" t="s">
        <v>121</v>
      </c>
      <c r="F72" s="60">
        <v>20.399999999999999</v>
      </c>
      <c r="G72" s="60"/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00000000000001" customHeight="1" x14ac:dyDescent="0.25">
      <c r="B73" s="100" t="s">
        <v>124</v>
      </c>
      <c r="C73" s="60">
        <v>-165.7</v>
      </c>
      <c r="D73" s="60"/>
      <c r="E73" s="102" t="s">
        <v>125</v>
      </c>
      <c r="F73" s="61">
        <v>10</v>
      </c>
      <c r="G73" s="61"/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00000000000001" customHeight="1" x14ac:dyDescent="0.25">
      <c r="B74" s="100" t="s">
        <v>129</v>
      </c>
      <c r="C74" s="60">
        <v>-196.6</v>
      </c>
      <c r="D74" s="60"/>
      <c r="E74" s="102" t="s">
        <v>130</v>
      </c>
      <c r="F74" s="62">
        <v>0</v>
      </c>
      <c r="G74" s="62"/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00000000000001" customHeight="1" x14ac:dyDescent="0.2">
      <c r="B75" s="100" t="s">
        <v>134</v>
      </c>
      <c r="C75" s="60">
        <v>-112.5</v>
      </c>
      <c r="D75" s="60"/>
      <c r="E75" s="102" t="s">
        <v>135</v>
      </c>
      <c r="F75" s="62">
        <v>25</v>
      </c>
      <c r="G75" s="62"/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00000000000001" customHeight="1" x14ac:dyDescent="0.2">
      <c r="B76" s="100" t="s">
        <v>139</v>
      </c>
      <c r="C76" s="60">
        <v>28.9</v>
      </c>
      <c r="D76" s="60"/>
      <c r="E76" s="102" t="s">
        <v>140</v>
      </c>
      <c r="F76" s="62">
        <v>20</v>
      </c>
      <c r="G76" s="62"/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00000000000001" customHeight="1" x14ac:dyDescent="0.25">
      <c r="B77" s="100" t="s">
        <v>144</v>
      </c>
      <c r="C77" s="60">
        <v>25.5</v>
      </c>
      <c r="D77" s="60"/>
      <c r="E77" s="102" t="s">
        <v>145</v>
      </c>
      <c r="F77" s="62">
        <v>250</v>
      </c>
      <c r="G77" s="62"/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00000000000001" customHeight="1" x14ac:dyDescent="0.25">
      <c r="B78" s="100" t="s">
        <v>149</v>
      </c>
      <c r="C78" s="60">
        <v>23.8</v>
      </c>
      <c r="D78" s="60"/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00000000000001" customHeight="1" x14ac:dyDescent="0.25">
      <c r="B79" s="100" t="s">
        <v>154</v>
      </c>
      <c r="C79" s="60">
        <v>22.5</v>
      </c>
      <c r="D79" s="60"/>
      <c r="E79" s="100" t="s">
        <v>155</v>
      </c>
      <c r="F79" s="60">
        <v>11.6</v>
      </c>
      <c r="G79" s="60"/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00000000000001" customHeight="1" x14ac:dyDescent="0.25">
      <c r="B80" s="105" t="s">
        <v>159</v>
      </c>
      <c r="C80" s="64">
        <v>5.4799999999999997E-5</v>
      </c>
      <c r="D80" s="64"/>
      <c r="E80" s="102" t="s">
        <v>160</v>
      </c>
      <c r="F80" s="61">
        <v>28.4</v>
      </c>
      <c r="G80" s="61"/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62" t="s">
        <v>164</v>
      </c>
      <c r="C84" s="162"/>
    </row>
    <row r="85" spans="2:16" ht="15" customHeight="1" x14ac:dyDescent="0.25">
      <c r="B85" s="163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2:16" ht="15" customHeight="1" x14ac:dyDescent="0.25">
      <c r="B86" s="166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 x14ac:dyDescent="0.25">
      <c r="B87" s="166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8"/>
    </row>
    <row r="88" spans="2:16" ht="15" customHeight="1" x14ac:dyDescent="0.25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 x14ac:dyDescent="0.25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 x14ac:dyDescent="0.25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 x14ac:dyDescent="0.25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 x14ac:dyDescent="0.25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 x14ac:dyDescent="0.25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 x14ac:dyDescent="0.25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 x14ac:dyDescent="0.25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 x14ac:dyDescent="0.25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 x14ac:dyDescent="0.25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 x14ac:dyDescent="0.25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 x14ac:dyDescent="0.25">
      <c r="B99" s="178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8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2024-03-07T07:35:00Z</cp:lastPrinted>
  <dcterms:created xsi:type="dcterms:W3CDTF">2024-02-29T07:36:25Z</dcterms:created>
  <dcterms:modified xsi:type="dcterms:W3CDTF">2024-05-23T03:05:13Z</dcterms:modified>
</cp:coreProperties>
</file>