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5월\"/>
    </mc:Choice>
  </mc:AlternateContent>
  <xr:revisionPtr revIDLastSave="0" documentId="13_ncr:1_{E0F129B3-6BDD-4EAF-AAB7-D3E44DBB7C1E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<sst xmlns="http://schemas.openxmlformats.org/spreadsheetml/2006/main" count="203" uniqueCount="186">
  <si>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</si>
  <si>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</si>
  <si>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</si>
  <si>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</si>
  <si>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</si>
  <si>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</si>
  <si>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</si>
  <si>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</si>
  <si>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</si>
  <si>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</si>
  <si>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</si>
  <si>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</si>
  <si>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</si>
  <si>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</si>
  <si>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</si>
  <si>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</si>
  <si>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</si>
  <si>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</si>
  <si>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</si>
  <si>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</si>
  <si>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</si>
  <si>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</si>
  <si>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</si>
  <si>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</si>
  <si>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</si>
  <si>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</si>
  <si>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</si>
  <si>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</si>
  <si>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</si>
  <si>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</si>
  <si>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</si>
  <si>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</si>
  <si>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</si>
  <si>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</si>
  <si>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</si>
  <si>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</si>
  <si>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</si>
  <si>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</si>
  <si>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</si>
  <si>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</si>
  <si>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</si>
  <si>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</si>
  <si>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</si>
  <si>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</si>
  <si>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</si>
  <si>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</si>
  <si>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</si>
  <si>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</si>
  <si>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</si>
  <si>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</si>
  <si>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</si>
  <si>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</si>
  <si>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</si>
  <si>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</si>
  <si>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</si>
  <si>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</si>
  <si>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</si>
  <si>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</si>
  <si>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</si>
  <si>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</si>
  <si>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</si>
  <si>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</si>
  <si>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</si>
  <si>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</si>
  <si>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</si>
  <si>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</si>
  <si>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</si>
  <si>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</si>
  <si>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</si>
  <si>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</si>
  <si>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</si>
  <si>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</si>
  <si>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</si>
  <si>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</si>
  <si>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</si>
  <si>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</si>
  <si>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</si>
  <si>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</si>
  <si>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</si>
  <si>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</si>
  <si>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</si>
  <si>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</si>
  <si>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</si>
  <si>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</si>
  <si>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</si>
  <si>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</si>
  <si>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</si>
  <si>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</si>
  <si>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</si>
  <si>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</si>
  <si>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</si>
  <si>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</si>
  <si>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</si>
  <si>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</si>
  <si>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</si>
  <si>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</si>
  <si>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</si>
  <si>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</si>
  <si>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</si>
  <si>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</si>
  <si>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</si>
  <si>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</si>
  <si>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</si>
  <si>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</si>
  <si>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</si>
  <si>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</si>
  <si>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</si>
  <si>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</si>
  <si>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</si>
  <si>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</si>
  <si>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</si>
  <si>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</si>
  <si>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</si>
  <si>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</si>
  <si>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</si>
  <si>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</si>
  <si>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</si>
  <si>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</si>
  <si>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</si>
  <si>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</si>
  <si>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</si>
  <si>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</si>
  <si>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</si>
  <si>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</si>
  <si>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</si>
  <si>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</si>
  <si>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</si>
  <si>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</si>
  <si>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</si>
  <si>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</si>
  <si>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</si>
  <si>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</si>
  <si>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</si>
  <si>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</si>
  <si>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</si>
  <si>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</si>
  <si>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</si>
  <si>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</si>
  <si>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</si>
  <si>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</si>
  <si>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</si>
  <si>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</si>
  <si>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</si>
  <si>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</si>
  <si>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</si>
  <si>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</si>
  <si>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</si>
  <si>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</si>
  <si>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</si>
  <si>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</si>
  <si>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</si>
  <si>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</si>
  <si>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</si>
  <si>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</si>
  <si>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</si>
  <si>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</si>
  <si>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</si>
  <si>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</si>
  <si>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</si>
  <si>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</si>
  <si>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</si>
  <si>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</si>
  <si>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</si>
  <si>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</si>
  <si>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</si>
  <si>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</si>
  <si>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</si>
  <si>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</si>
  <si>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</si>
  <si>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</si>
  <si>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</si>
  <si>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</si>
  <si>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</si>
  <si>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</si>
  <si>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</si>
  <si>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</si>
  <si>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</si>
  <si>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</si>
  <si>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</si>
  <si>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허정환</t>
    <phoneticPr fontId="3" type="noConversion"/>
  </si>
  <si>
    <t>BLG</t>
    <phoneticPr fontId="3" type="noConversion"/>
  </si>
  <si>
    <t>N</t>
    <phoneticPr fontId="3" type="noConversion"/>
  </si>
  <si>
    <t>M_055808</t>
    <phoneticPr fontId="3" type="noConversion"/>
  </si>
  <si>
    <t>M_055820-055821:N</t>
    <phoneticPr fontId="3" type="noConversion"/>
  </si>
  <si>
    <t>1. [22:50-04:35] 비에 의한 관측 대기</t>
    <phoneticPr fontId="3" type="noConversion"/>
  </si>
  <si>
    <t>1. 월령 40% 이하로 방풍막 제거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</si>
</sst>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C79" sqref="C79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45420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51.202263083451207</v>
      </c>
      <c r="M3" s="160"/>
      <c r="N3" s="66" t="s">
        <v>3</v>
      </c>
      <c r="O3" s="160">
        <f>(P31-P33)/P31*100</f>
        <v>100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0.95138888888888884</v>
      </c>
      <c r="D9" s="8"/>
      <c r="E9" s="8">
        <v>1.3</v>
      </c>
      <c r="F9" s="8">
        <v>90</v>
      </c>
      <c r="G9" s="36" t="s">
        <v>181</v>
      </c>
      <c r="H9" s="8">
        <v>2.2000000000000002</v>
      </c>
      <c r="I9" s="36">
        <v>0.1</v>
      </c>
      <c r="J9" s="9">
        <f>IF(L9, 1, 0) + IF(M9, 2, 0) + IF(N9, 4, 0) + IF(O9, 8, 0) + IF(P9, 16, 0)</f>
        <v>16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1</v>
      </c>
    </row>
    <row r="10" spans="2:16" ht="14.25" customHeight="1" x14ac:dyDescent="0.45">
      <c r="B10" s="35" t="s">
        <v>23</v>
      </c>
      <c r="C10" s="7">
        <v>0.2076388888888889</v>
      </c>
      <c r="D10" s="8">
        <v>2.7</v>
      </c>
      <c r="E10" s="8">
        <v>2</v>
      </c>
      <c r="F10" s="8">
        <v>70</v>
      </c>
      <c r="G10" s="36" t="s">
        <v>181</v>
      </c>
      <c r="H10" s="8">
        <v>6.5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0.44236111111111115</v>
      </c>
      <c r="D11" s="15">
        <v>2.2000000000000002</v>
      </c>
      <c r="E11" s="15">
        <v>4.4000000000000004</v>
      </c>
      <c r="F11" s="15">
        <v>40</v>
      </c>
      <c r="G11" s="36" t="s">
        <v>181</v>
      </c>
      <c r="H11" s="15">
        <v>7.5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23.490972222222222</v>
      </c>
      <c r="D12" s="19">
        <f>AVERAGE(D9:D11)</f>
        <v>2.4500000000000002</v>
      </c>
      <c r="E12" s="19">
        <f>AVERAGE(E9:E11)</f>
        <v>2.5666666666666669</v>
      </c>
      <c r="F12" s="20">
        <f>AVERAGE(F9:F11)</f>
        <v>66.666666666666671</v>
      </c>
      <c r="G12" s="21"/>
      <c r="H12" s="22">
        <f>AVERAGE(H9:H11)</f>
        <v>5.3999999999999995</v>
      </c>
      <c r="I12" s="23"/>
      <c r="J12" s="24">
        <f>AVERAGE(J9:J11)</f>
        <v>6.666666666666667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169</v>
      </c>
      <c r="G16" s="27"/>
      <c r="H16" s="27"/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0.9243055555555556</v>
      </c>
      <c r="D17" s="28">
        <v>0.92638888888888893</v>
      </c>
      <c r="E17" s="28">
        <v>0.19097222222222221</v>
      </c>
      <c r="F17" s="28">
        <v>0.44236111111111115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0.4465277777777778</v>
      </c>
    </row>
    <row r="18" spans="2:16" ht="14.15" customHeight="1" x14ac:dyDescent="0.45">
      <c r="B18" s="35" t="s">
        <v>45</v>
      </c>
      <c r="C18" s="27">
        <v>55769</v>
      </c>
      <c r="D18" s="27">
        <v>55770</v>
      </c>
      <c r="E18" s="27">
        <v>55776</v>
      </c>
      <c r="F18" s="27">
        <v>55949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55954</v>
      </c>
    </row>
    <row r="19" spans="2:16" ht="14.15" customHeight="1" thickBot="1" x14ac:dyDescent="0.5">
      <c r="B19" s="13" t="s">
        <v>46</v>
      </c>
      <c r="C19" s="29"/>
      <c r="D19" s="27">
        <v>55775</v>
      </c>
      <c r="E19" s="30">
        <v>55948</v>
      </c>
      <c r="F19" s="30">
        <v>55953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6</v>
      </c>
      <c r="E20" s="33">
        <f t="shared" ref="E20:O20" si="0">IF(ISNUMBER(E18),E19-E18+1,"")</f>
        <v>173</v>
      </c>
      <c r="F20" s="33">
        <f t="shared" si="0"/>
        <v>5</v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/>
      <c r="D24" s="36"/>
      <c r="E24" s="36" t="s">
        <v>53</v>
      </c>
      <c r="F24" s="156"/>
      <c r="G24" s="156"/>
      <c r="H24" s="156"/>
      <c r="I24" s="156"/>
      <c r="J24" s="36"/>
      <c r="K24" s="36"/>
      <c r="L24" s="36" t="s">
        <v>54</v>
      </c>
      <c r="M24" s="156"/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/>
      <c r="D26" s="36"/>
      <c r="E26" s="36" t="s">
        <v>52</v>
      </c>
      <c r="F26" s="156"/>
      <c r="G26" s="156"/>
      <c r="H26" s="156"/>
      <c r="I26" s="156"/>
      <c r="J26" s="36"/>
      <c r="K26" s="36"/>
      <c r="L26" s="36" t="s">
        <v>51</v>
      </c>
      <c r="M26" s="156"/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0.31388888888888888</v>
      </c>
      <c r="D30" s="43"/>
      <c r="E30" s="43"/>
      <c r="F30" s="43">
        <v>0.125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0.43888888888888888</v>
      </c>
    </row>
    <row r="31" spans="2:16" ht="14.15" customHeight="1" x14ac:dyDescent="0.45">
      <c r="B31" s="37" t="s">
        <v>171</v>
      </c>
      <c r="C31" s="47">
        <v>0.34166666666666662</v>
      </c>
      <c r="D31" s="7"/>
      <c r="E31" s="7"/>
      <c r="F31" s="7">
        <v>0.125</v>
      </c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0.4909722222222222</v>
      </c>
    </row>
    <row r="32" spans="2:16" ht="14.15" customHeight="1" x14ac:dyDescent="0.45">
      <c r="B32" s="37" t="s">
        <v>70</v>
      </c>
      <c r="C32" s="49">
        <v>9.0277777777777776E-2</v>
      </c>
      <c r="D32" s="50"/>
      <c r="E32" s="50"/>
      <c r="F32" s="50">
        <v>0.125</v>
      </c>
      <c r="G32" s="50"/>
      <c r="H32" s="50"/>
      <c r="I32" s="50"/>
      <c r="J32" s="50"/>
      <c r="K32" s="50">
        <v>2.4305555555555556E-2</v>
      </c>
      <c r="L32" s="50"/>
      <c r="M32" s="50"/>
      <c r="N32" s="50"/>
      <c r="O32" s="51"/>
      <c r="P32" s="46">
        <f>SUM(C32:N32)</f>
        <v>0.23958333333333334</v>
      </c>
    </row>
    <row r="33" spans="2:16" ht="14.15" customHeight="1" thickBot="1" x14ac:dyDescent="0.5">
      <c r="B33" s="108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172</v>
      </c>
      <c r="C34" s="109">
        <f>C31-C32-C33</f>
        <v>0.25138888888888883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0.25138888888888888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182</v>
      </c>
      <c r="D36" s="152"/>
      <c r="E36" s="152" t="s">
        <v>183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184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/>
      <c r="E53" s="112"/>
      <c r="F53" s="112">
        <v>2.2200000000000002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796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1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0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-164.9</v>
      </c>
      <c r="D72" s="60">
        <v>-165.2</v>
      </c>
      <c r="E72" s="100" t="s">
        <v>123</v>
      </c>
      <c r="F72" s="60">
        <v>27.9</v>
      </c>
      <c r="G72" s="60">
        <v>32.9</v>
      </c>
      <c r="H72" s="101"/>
      <c r="I72" s="97" t="s">
        <v>124</v>
      </c>
      <c r="J72" s="59">
        <v>0</v>
      </c>
      <c r="K72" s="98" t="s">
        <v>176</v>
      </c>
      <c r="L72" s="59">
        <v>0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-166.9</v>
      </c>
      <c r="D73" s="60">
        <v>-167.3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1</v>
      </c>
      <c r="Q73" s="106"/>
    </row>
    <row r="74" spans="2:17" ht="20.149999999999999" customHeight="1" x14ac:dyDescent="0.45">
      <c r="B74" s="100" t="s">
        <v>131</v>
      </c>
      <c r="C74" s="60">
        <v>-196.1</v>
      </c>
      <c r="D74" s="60">
        <v>-190.2</v>
      </c>
      <c r="E74" s="102" t="s">
        <v>132</v>
      </c>
      <c r="F74" s="62">
        <v>10</v>
      </c>
      <c r="G74" s="62">
        <v>0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-113.7</v>
      </c>
      <c r="D75" s="60">
        <v>-117.6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25.1</v>
      </c>
      <c r="D76" s="60">
        <v>28.5</v>
      </c>
      <c r="E76" s="102" t="s">
        <v>142</v>
      </c>
      <c r="F76" s="62">
        <v>25</v>
      </c>
      <c r="G76" s="62">
        <v>25</v>
      </c>
      <c r="H76" s="103"/>
      <c r="I76" s="97" t="s">
        <v>143</v>
      </c>
      <c r="J76" s="59">
        <v>0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21.7</v>
      </c>
      <c r="D77" s="60">
        <v>25.1</v>
      </c>
      <c r="E77" s="102" t="s">
        <v>147</v>
      </c>
      <c r="F77" s="62">
        <v>245</v>
      </c>
      <c r="G77" s="62">
        <v>255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20</v>
      </c>
      <c r="D78" s="60">
        <v>23.4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18.7</v>
      </c>
      <c r="D79" s="60">
        <v>22.1</v>
      </c>
      <c r="E79" s="100" t="s">
        <v>157</v>
      </c>
      <c r="F79" s="60">
        <v>9.5</v>
      </c>
      <c r="G79" s="60">
        <v>5.3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5.3600000000000002E-5</v>
      </c>
      <c r="D80" s="64">
        <v>5.5099999999999998E-5</v>
      </c>
      <c r="E80" s="102" t="s">
        <v>162</v>
      </c>
      <c r="F80" s="61">
        <v>63.5</v>
      </c>
      <c r="G80" s="61">
        <v>49.4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185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2024-05-08T10:47:19Z</dcterms:modified>
</cp:coreProperties>
</file>