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3B487F18-BF96-46A7-A1AA-37BAF44AB23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<sst xmlns="http://schemas.openxmlformats.org/spreadsheetml/2006/main" count="217" uniqueCount="198">
  <si>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</si>
  <si>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</si>
  <si>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</si>
  <si>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</si>
  <si>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</si>
  <si>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</si>
  <si>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</si>
  <si>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</si>
  <si>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</si>
  <si>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</si>
  <si>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</si>
  <si>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</si>
  <si>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</si>
  <si>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</si>
  <si>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</si>
  <si>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</si>
  <si>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</si>
  <si>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</si>
  <si>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</si>
  <si>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</si>
  <si>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</si>
  <si>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</si>
  <si>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</si>
  <si>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</si>
  <si>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</si>
  <si>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</si>
  <si>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</si>
  <si>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</si>
  <si>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</si>
  <si>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</si>
  <si>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</si>
  <si>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</si>
  <si>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</si>
  <si>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</si>
  <si>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</si>
  <si>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</si>
  <si>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</si>
  <si>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</si>
  <si>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</si>
  <si>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</si>
  <si>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</si>
  <si>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</si>
  <si>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</si>
  <si>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</si>
  <si>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</si>
  <si>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</si>
  <si>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</si>
  <si>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</si>
  <si>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</si>
  <si>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</si>
  <si>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</si>
  <si>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</si>
  <si>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</si>
  <si>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</si>
  <si>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</si>
  <si>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</si>
  <si>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</si>
  <si>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</si>
  <si>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</si>
  <si>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</si>
  <si>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</si>
  <si>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</si>
  <si>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</si>
  <si>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</si>
  <si>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</si>
  <si>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</si>
  <si>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</si>
  <si>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</si>
  <si>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</si>
  <si>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</si>
  <si>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</si>
  <si>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</si>
  <si>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</si>
  <si>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</si>
  <si>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</si>
  <si>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</si>
  <si>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</si>
  <si>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</si>
  <si>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</si>
  <si>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</si>
  <si>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</si>
  <si>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</si>
  <si>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</si>
  <si>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</si>
  <si>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</si>
  <si>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</si>
  <si>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</si>
  <si>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</si>
  <si>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</si>
  <si>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</si>
  <si>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</si>
  <si>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</si>
  <si>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</si>
  <si>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</si>
  <si>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</si>
  <si>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</si>
  <si>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</si>
  <si>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</si>
  <si>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</si>
  <si>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</si>
  <si>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</si>
  <si>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</si>
  <si>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</si>
  <si>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</si>
  <si>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</si>
  <si>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</si>
  <si>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</si>
  <si>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</si>
  <si>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</si>
  <si>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</si>
  <si>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</si>
  <si>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</si>
  <si>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</si>
  <si>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</si>
  <si>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</si>
  <si>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</si>
  <si>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</si>
  <si>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</si>
  <si>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</si>
  <si>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</si>
  <si>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</si>
  <si>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</si>
  <si>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</si>
  <si>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</si>
  <si>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</si>
  <si>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</si>
  <si>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</si>
  <si>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</si>
  <si>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</si>
  <si>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</si>
  <si>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</si>
  <si>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</si>
  <si>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</si>
  <si>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</si>
  <si>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</si>
  <si>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</si>
  <si>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</si>
  <si>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</si>
  <si>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</si>
  <si>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</si>
  <si>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</si>
  <si>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</si>
  <si>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</si>
  <si>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</si>
  <si>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</si>
  <si>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</si>
  <si>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</si>
  <si>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</si>
  <si>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</si>
  <si>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</si>
  <si>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</si>
  <si>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</si>
  <si>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</si>
  <si>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</si>
  <si>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</si>
  <si>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</si>
  <si>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</si>
  <si>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</si>
  <si>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</si>
  <si>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</si>
  <si>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</si>
  <si>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</si>
  <si>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</si>
  <si>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</si>
  <si>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</si>
  <si>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</si>
  <si>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</si>
  <si>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</si>
  <si>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</si>
  <si>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</si>
  <si>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</si>
  <si>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</si>
  <si>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</si>
  <si>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</si>
  <si>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</si>
  <si>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</si>
  <si>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</si>
  <si>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</si>
  <si>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</si>
  <si>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김정현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</si>
  <si>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</si>
  <si>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</si>
  <si>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</si>
  <si>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KSP</t>
    <phoneticPr fontId="3" type="noConversion"/>
  </si>
  <si>
    <t>N</t>
    <phoneticPr fontId="3" type="noConversion"/>
  </si>
  <si>
    <t>-</t>
    <phoneticPr fontId="3" type="noConversion"/>
  </si>
  <si>
    <t>M_051880-051881:K</t>
    <phoneticPr fontId="3" type="noConversion"/>
  </si>
  <si>
    <t>C_051882</t>
    <phoneticPr fontId="3" type="noConversion"/>
  </si>
  <si>
    <t>1. [UT 23:04-02:34] 구름으로 인한 관측 대기</t>
    <phoneticPr fontId="3" type="noConversion"/>
  </si>
  <si>
    <t>2. [UT 02:41-04:02] 구름으로 인한 관측 대기</t>
    <phoneticPr fontId="3" type="noConversion"/>
  </si>
  <si>
    <t>D_051894</t>
    <phoneticPr fontId="3" type="noConversion"/>
  </si>
  <si>
    <t>D_051923-051924</t>
    <phoneticPr fontId="3" type="noConversion"/>
  </si>
  <si>
    <t>2. [UT 05:59-06:18] TCS 망원경 아이콘이 자리 잡지 못하는 현상 발생 -&gt;TCC 초기화</t>
    <phoneticPr fontId="3" type="noConversion"/>
  </si>
  <si>
    <t>3. [UT 06:29-06:45] 구름으로 인한 관측 대기</t>
    <phoneticPr fontId="3" type="noConversion"/>
  </si>
  <si>
    <t>1. Dell shutter control 프로그램 실행. 셔터 프로그램 다운 6회 발생</t>
    <phoneticPr fontId="3" type="noConversion"/>
  </si>
  <si>
    <t>C_051986</t>
    <phoneticPr fontId="3" type="noConversion"/>
  </si>
  <si>
    <t>4. [UT 08:31-09:45] 구름으로 인한 관측 대기</t>
    <phoneticPr fontId="3" type="noConversion"/>
  </si>
  <si>
    <t>5. [UT 09:45]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</si>
</sst>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B89" sqref="B89:P8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8">
        <v>45403</v>
      </c>
      <c r="D3" s="159"/>
      <c r="E3" s="1"/>
      <c r="F3" s="1"/>
      <c r="G3" s="1"/>
      <c r="H3" s="1"/>
      <c r="I3" s="1"/>
      <c r="J3" s="1"/>
      <c r="K3" s="66" t="s">
        <v>2</v>
      </c>
      <c r="L3" s="160">
        <f>(P31-(P32+P33))/P31*100</f>
        <v>35.863095238095241</v>
      </c>
      <c r="M3" s="160"/>
      <c r="N3" s="66" t="s">
        <v>3</v>
      </c>
      <c r="O3" s="160">
        <f>(P31-P33)/P31*100</f>
        <v>97.172619047619051</v>
      </c>
      <c r="P3" s="160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7" t="s">
        <v>7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0.96111111111111114</v>
      </c>
      <c r="D9" s="8" t="s">
        <v>185</v>
      </c>
      <c r="E9" s="8">
        <v>15.4</v>
      </c>
      <c r="F9" s="8">
        <v>33</v>
      </c>
      <c r="G9" s="36" t="s">
        <v>184</v>
      </c>
      <c r="H9" s="8">
        <v>3.4</v>
      </c>
      <c r="I9" s="36">
        <v>92.8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0.17708333333333334</v>
      </c>
      <c r="D10" s="8">
        <v>1</v>
      </c>
      <c r="E10" s="8">
        <v>14.2</v>
      </c>
      <c r="F10" s="8">
        <v>35</v>
      </c>
      <c r="G10" s="36" t="s">
        <v>184</v>
      </c>
      <c r="H10" s="8">
        <v>0.7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0.40625</v>
      </c>
      <c r="D11" s="15" t="s">
        <v>185</v>
      </c>
      <c r="E11" s="15">
        <v>13</v>
      </c>
      <c r="F11" s="15">
        <v>30</v>
      </c>
      <c r="G11" s="36" t="s">
        <v>184</v>
      </c>
      <c r="H11" s="15">
        <v>6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23.445138888888888</v>
      </c>
      <c r="D12" s="19">
        <f>AVERAGE(D9:D11)</f>
        <v>1</v>
      </c>
      <c r="E12" s="19">
        <f>AVERAGE(E9:E11)</f>
        <v>14.200000000000001</v>
      </c>
      <c r="F12" s="20">
        <f>AVERAGE(F9:F11)</f>
        <v>32.666666666666664</v>
      </c>
      <c r="G12" s="21"/>
      <c r="H12" s="22">
        <f>AVERAGE(H9:H11)</f>
        <v>3.3666666666666667</v>
      </c>
      <c r="I12" s="23"/>
      <c r="J12" s="24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7" t="s">
        <v>26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180</v>
      </c>
      <c r="F16" s="27" t="s">
        <v>183</v>
      </c>
      <c r="G16" s="27" t="s">
        <v>181</v>
      </c>
      <c r="H16" s="27" t="s">
        <v>182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0.93680555555555556</v>
      </c>
      <c r="D17" s="28">
        <v>0.93819444444444444</v>
      </c>
      <c r="E17" s="28">
        <v>0.96111111111111114</v>
      </c>
      <c r="F17" s="28">
        <v>0.10555555555555556</v>
      </c>
      <c r="G17" s="28">
        <v>0.1673611111111111</v>
      </c>
      <c r="H17" s="28">
        <v>0.40625</v>
      </c>
      <c r="I17" s="28"/>
      <c r="J17" s="28"/>
      <c r="K17" s="28"/>
      <c r="L17" s="28"/>
      <c r="M17" s="28"/>
      <c r="N17" s="28"/>
      <c r="O17" s="28"/>
      <c r="P17" s="28">
        <v>0.41041666666666665</v>
      </c>
    </row>
    <row r="18" spans="2:16" ht="14.15" customHeight="1" x14ac:dyDescent="0.45">
      <c r="B18" s="35" t="s">
        <v>45</v>
      </c>
      <c r="C18" s="27">
        <v>51870</v>
      </c>
      <c r="D18" s="27">
        <v>51871</v>
      </c>
      <c r="E18" s="27">
        <v>51877</v>
      </c>
      <c r="F18" s="27">
        <v>51878</v>
      </c>
      <c r="G18" s="27">
        <v>51883</v>
      </c>
      <c r="H18" s="27">
        <v>51987</v>
      </c>
      <c r="I18" s="27"/>
      <c r="J18" s="27"/>
      <c r="K18" s="27"/>
      <c r="L18" s="27"/>
      <c r="M18" s="27"/>
      <c r="N18" s="27"/>
      <c r="O18" s="27"/>
      <c r="P18" s="27">
        <v>51992</v>
      </c>
    </row>
    <row r="19" spans="2:16" ht="14.15" customHeight="1" thickBot="1" x14ac:dyDescent="0.5">
      <c r="B19" s="13" t="s">
        <v>46</v>
      </c>
      <c r="C19" s="29"/>
      <c r="D19" s="27">
        <v>51876</v>
      </c>
      <c r="E19" s="30">
        <v>51877</v>
      </c>
      <c r="F19" s="30">
        <v>51882</v>
      </c>
      <c r="G19" s="30">
        <v>51986</v>
      </c>
      <c r="H19" s="30">
        <v>51991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6</v>
      </c>
      <c r="E20" s="33">
        <f t="shared" ref="E20:O20" si="0">IF(ISNUMBER(E18),E19-E18+1,"")</f>
        <v>1</v>
      </c>
      <c r="F20" s="33">
        <f t="shared" si="0"/>
        <v>5</v>
      </c>
      <c r="G20" s="33">
        <f t="shared" si="0"/>
        <v>104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8" t="s">
        <v>48</v>
      </c>
      <c r="C22" s="35" t="s">
        <v>22</v>
      </c>
      <c r="D22" s="35" t="s">
        <v>24</v>
      </c>
      <c r="E22" s="35" t="s">
        <v>49</v>
      </c>
      <c r="F22" s="169" t="s">
        <v>50</v>
      </c>
      <c r="G22" s="169"/>
      <c r="H22" s="169"/>
      <c r="I22" s="169"/>
      <c r="J22" s="35" t="s">
        <v>22</v>
      </c>
      <c r="K22" s="35" t="s">
        <v>24</v>
      </c>
      <c r="L22" s="35" t="s">
        <v>49</v>
      </c>
      <c r="M22" s="169" t="s">
        <v>50</v>
      </c>
      <c r="N22" s="169"/>
      <c r="O22" s="169"/>
      <c r="P22" s="169"/>
    </row>
    <row r="23" spans="2:16" ht="13.5" customHeight="1" x14ac:dyDescent="0.45">
      <c r="B23" s="168"/>
      <c r="C23" s="36"/>
      <c r="D23" s="36"/>
      <c r="E23" s="36" t="s">
        <v>51</v>
      </c>
      <c r="F23" s="156"/>
      <c r="G23" s="156"/>
      <c r="H23" s="156"/>
      <c r="I23" s="156"/>
      <c r="J23" s="36"/>
      <c r="K23" s="36"/>
      <c r="L23" s="36" t="s">
        <v>52</v>
      </c>
      <c r="M23" s="156"/>
      <c r="N23" s="156"/>
      <c r="O23" s="156"/>
      <c r="P23" s="156"/>
    </row>
    <row r="24" spans="2:16" ht="13.5" customHeight="1" x14ac:dyDescent="0.45">
      <c r="B24" s="168"/>
      <c r="C24" s="36"/>
      <c r="D24" s="36"/>
      <c r="E24" s="36" t="s">
        <v>53</v>
      </c>
      <c r="F24" s="156"/>
      <c r="G24" s="156"/>
      <c r="H24" s="156"/>
      <c r="I24" s="156"/>
      <c r="J24" s="36"/>
      <c r="K24" s="36"/>
      <c r="L24" s="36" t="s">
        <v>54</v>
      </c>
      <c r="M24" s="156"/>
      <c r="N24" s="156"/>
      <c r="O24" s="156"/>
      <c r="P24" s="156"/>
    </row>
    <row r="25" spans="2:16" ht="13.5" customHeight="1" x14ac:dyDescent="0.45">
      <c r="B25" s="168"/>
      <c r="C25" s="36"/>
      <c r="D25" s="36"/>
      <c r="E25" s="36" t="s">
        <v>54</v>
      </c>
      <c r="F25" s="156"/>
      <c r="G25" s="156"/>
      <c r="H25" s="156"/>
      <c r="I25" s="156"/>
      <c r="J25" s="36"/>
      <c r="K25" s="36"/>
      <c r="L25" s="36" t="s">
        <v>53</v>
      </c>
      <c r="M25" s="156"/>
      <c r="N25" s="156"/>
      <c r="O25" s="156"/>
      <c r="P25" s="156"/>
    </row>
    <row r="26" spans="2:16" ht="13.5" customHeight="1" x14ac:dyDescent="0.45">
      <c r="B26" s="168"/>
      <c r="C26" s="36"/>
      <c r="D26" s="36"/>
      <c r="E26" s="36" t="s">
        <v>52</v>
      </c>
      <c r="F26" s="156"/>
      <c r="G26" s="156"/>
      <c r="H26" s="156"/>
      <c r="I26" s="156"/>
      <c r="J26" s="36"/>
      <c r="K26" s="36"/>
      <c r="L26" s="36" t="s">
        <v>51</v>
      </c>
      <c r="M26" s="156"/>
      <c r="N26" s="156"/>
      <c r="O26" s="156"/>
      <c r="P26" s="156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7" t="s">
        <v>55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0.26111111111111113</v>
      </c>
      <c r="D30" s="43">
        <v>0.16319444444444445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0.4243055555555556</v>
      </c>
    </row>
    <row r="31" spans="2:16" ht="14.15" customHeight="1" x14ac:dyDescent="0.45">
      <c r="B31" s="37" t="s">
        <v>171</v>
      </c>
      <c r="C31" s="47">
        <v>0.27986111111111112</v>
      </c>
      <c r="D31" s="7">
        <v>0.16319444444444445</v>
      </c>
      <c r="E31" s="7"/>
      <c r="F31" s="7"/>
      <c r="G31" s="7"/>
      <c r="H31" s="7"/>
      <c r="I31" s="7"/>
      <c r="J31" s="7"/>
      <c r="K31" s="7">
        <v>2.361111111111111E-2</v>
      </c>
      <c r="L31" s="7"/>
      <c r="M31" s="7"/>
      <c r="N31" s="7"/>
      <c r="O31" s="48"/>
      <c r="P31" s="46">
        <f>SUM(C31:N31)</f>
        <v>0.46666666666666667</v>
      </c>
    </row>
    <row r="32" spans="2:16" ht="14.15" customHeight="1" x14ac:dyDescent="0.45">
      <c r="B32" s="37" t="s">
        <v>70</v>
      </c>
      <c r="C32" s="49">
        <v>0.10416666666666667</v>
      </c>
      <c r="D32" s="50">
        <v>0.15833333333333333</v>
      </c>
      <c r="E32" s="50"/>
      <c r="F32" s="50"/>
      <c r="G32" s="50"/>
      <c r="H32" s="50"/>
      <c r="I32" s="50"/>
      <c r="J32" s="50"/>
      <c r="K32" s="50">
        <v>2.361111111111111E-2</v>
      </c>
      <c r="L32" s="50"/>
      <c r="M32" s="50"/>
      <c r="N32" s="50"/>
      <c r="O32" s="51"/>
      <c r="P32" s="46">
        <f>SUM(C32:N32)</f>
        <v>0.28611111111111109</v>
      </c>
    </row>
    <row r="33" spans="2:16" ht="14.15" customHeight="1" thickBot="1" x14ac:dyDescent="0.5">
      <c r="B33" s="108" t="s">
        <v>71</v>
      </c>
      <c r="C33" s="52">
        <v>1.3194444444444444E-2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1.3194444444444444E-2</v>
      </c>
    </row>
    <row r="34" spans="2:16" ht="14.15" customHeight="1" x14ac:dyDescent="0.45">
      <c r="B34" s="107" t="s">
        <v>172</v>
      </c>
      <c r="C34" s="109">
        <f>C31-C32-C33</f>
        <v>0.16249999999999998</v>
      </c>
      <c r="D34" s="109">
        <f t="shared" ref="D34:N34" si="1">D31-D32-D33</f>
        <v>4.8611111111111216E-3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0.16736111111111113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3" t="s">
        <v>72</v>
      </c>
      <c r="C36" s="152" t="s">
        <v>186</v>
      </c>
      <c r="D36" s="152"/>
      <c r="E36" s="152" t="s">
        <v>187</v>
      </c>
      <c r="F36" s="152"/>
      <c r="G36" s="152" t="s">
        <v>190</v>
      </c>
      <c r="H36" s="152"/>
      <c r="I36" s="152" t="s">
        <v>191</v>
      </c>
      <c r="J36" s="152"/>
      <c r="K36" s="152" t="s">
        <v>195</v>
      </c>
      <c r="L36" s="152"/>
      <c r="M36" s="152"/>
      <c r="N36" s="152"/>
      <c r="O36" s="152"/>
      <c r="P36" s="152"/>
    </row>
    <row r="37" spans="2:16" ht="18" customHeight="1" x14ac:dyDescent="0.45">
      <c r="B37" s="154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188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 t="s">
        <v>189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51" t="s">
        <v>193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 t="s">
        <v>196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 t="s">
        <v>197</v>
      </c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0" t="s">
        <v>173</v>
      </c>
      <c r="C53" s="171"/>
      <c r="D53" s="112" t="s">
        <v>185</v>
      </c>
      <c r="E53" s="112">
        <v>2.04</v>
      </c>
      <c r="F53" s="112" t="s">
        <v>185</v>
      </c>
      <c r="G53" s="171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5" customHeight="1" thickTop="1" thickBot="1" x14ac:dyDescent="0.5">
      <c r="B54" s="173" t="s">
        <v>174</v>
      </c>
      <c r="C54" s="174"/>
      <c r="D54" s="174"/>
      <c r="E54" s="174"/>
      <c r="F54" s="112">
        <v>55</v>
      </c>
      <c r="G54" s="175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2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-162.9</v>
      </c>
      <c r="D72" s="60">
        <v>-163.4</v>
      </c>
      <c r="E72" s="100" t="s">
        <v>123</v>
      </c>
      <c r="F72" s="60">
        <v>24</v>
      </c>
      <c r="G72" s="60">
        <v>26.4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-166.3</v>
      </c>
      <c r="D73" s="60">
        <v>-166.5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-189.7</v>
      </c>
      <c r="D74" s="60">
        <v>-194.2</v>
      </c>
      <c r="E74" s="102" t="s">
        <v>132</v>
      </c>
      <c r="F74" s="62">
        <v>10</v>
      </c>
      <c r="G74" s="62">
        <v>10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-110.5</v>
      </c>
      <c r="D75" s="60">
        <v>-111.6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27.6</v>
      </c>
      <c r="D76" s="60">
        <v>27.6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23.8</v>
      </c>
      <c r="D77" s="60">
        <v>23.7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21.9</v>
      </c>
      <c r="D78" s="60">
        <v>21.9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20.399999999999999</v>
      </c>
      <c r="D79" s="60">
        <v>20.399999999999999</v>
      </c>
      <c r="E79" s="100" t="s">
        <v>157</v>
      </c>
      <c r="F79" s="60">
        <v>15.1</v>
      </c>
      <c r="G79" s="60">
        <v>14.4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5.63E-5</v>
      </c>
      <c r="D80" s="64">
        <v>5.49E-5</v>
      </c>
      <c r="E80" s="102" t="s">
        <v>162</v>
      </c>
      <c r="F80" s="61">
        <v>32.9</v>
      </c>
      <c r="G80" s="61">
        <v>32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1" t="s">
        <v>166</v>
      </c>
      <c r="C84" s="161"/>
    </row>
    <row r="85" spans="2:16" ht="15" customHeight="1" x14ac:dyDescent="0.45">
      <c r="B85" s="162" t="s">
        <v>194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45">
      <c r="B86" s="165" t="s">
        <v>192</v>
      </c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 x14ac:dyDescent="0.4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7"/>
    </row>
    <row r="88" spans="2:16" ht="15" customHeight="1" x14ac:dyDescent="0.4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 x14ac:dyDescent="0.4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 x14ac:dyDescent="0.4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 x14ac:dyDescent="0.4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 x14ac:dyDescent="0.4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 x14ac:dyDescent="0.4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 x14ac:dyDescent="0.45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 x14ac:dyDescent="0.4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 x14ac:dyDescent="0.4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 x14ac:dyDescent="0.4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 x14ac:dyDescent="0.4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 x14ac:dyDescent="0.4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2024-04-21T10:00:45Z</dcterms:modified>
</cp:coreProperties>
</file>