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4월\"/>
    </mc:Choice>
  </mc:AlternateContent>
  <xr:revisionPtr revIDLastSave="0" documentId="13_ncr:1_{1A341FCA-38AD-498C-98F1-B11BCAC34B99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<sst xmlns="http://schemas.openxmlformats.org/spreadsheetml/2006/main" count="215" uniqueCount="196">
  <si>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</si>
  <si>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</si>
  <si>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</si>
  <si>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</si>
  <si>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</si>
  <si>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</si>
  <si>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</si>
  <si>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</si>
  <si>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</si>
  <si>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</si>
  <si>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</si>
  <si>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</si>
  <si>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</si>
  <si>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</si>
  <si>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</si>
  <si>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</si>
  <si>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</si>
  <si>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</si>
  <si>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</si>
  <si>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</si>
  <si>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</si>
  <si>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</si>
  <si>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</si>
  <si>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</si>
  <si>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</si>
  <si>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</si>
  <si>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</si>
  <si>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</si>
  <si>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</si>
  <si>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</si>
  <si>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</si>
  <si>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</si>
  <si>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</si>
  <si>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</si>
  <si>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</si>
  <si>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</si>
  <si>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</si>
  <si>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</si>
  <si>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</si>
  <si>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</si>
  <si>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</si>
  <si>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</si>
  <si>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</si>
  <si>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</si>
  <si>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</si>
  <si>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</si>
  <si>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</si>
  <si>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</si>
  <si>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</si>
  <si>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</si>
  <si>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</si>
  <si>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</si>
  <si>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</si>
  <si>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</si>
  <si>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</si>
  <si>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</si>
  <si>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</si>
  <si>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</si>
  <si>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</si>
  <si>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</si>
  <si>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</si>
  <si>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</si>
  <si>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</si>
  <si>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</si>
  <si>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</si>
  <si>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</si>
  <si>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</si>
  <si>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</si>
  <si>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</si>
  <si>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</si>
  <si>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</si>
  <si>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</si>
  <si>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</si>
  <si>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</si>
  <si>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</si>
  <si>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</si>
  <si>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</si>
  <si>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</si>
  <si>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</si>
  <si>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</si>
  <si>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</si>
  <si>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</si>
  <si>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</si>
  <si>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</si>
  <si>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</si>
  <si>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</si>
  <si>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</si>
  <si>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</si>
  <si>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</si>
  <si>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</si>
  <si>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</si>
  <si>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</si>
  <si>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</si>
  <si>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</si>
  <si>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</si>
  <si>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</si>
  <si>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</si>
  <si>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</si>
  <si>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</si>
  <si>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</si>
  <si>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</si>
  <si>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</si>
  <si>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</si>
  <si>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</si>
  <si>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</si>
  <si>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</si>
  <si>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</si>
  <si>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</si>
  <si>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</si>
  <si>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</si>
  <si>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</si>
  <si>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</si>
  <si>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</si>
  <si>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</si>
  <si>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</si>
  <si>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</si>
  <si>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</si>
  <si>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</si>
  <si>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</si>
  <si>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</si>
  <si>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</si>
  <si>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</si>
  <si>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</si>
  <si>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</si>
  <si>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</si>
  <si>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</si>
  <si>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</si>
  <si>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</si>
  <si>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</si>
  <si>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</si>
  <si>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</si>
  <si>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</si>
  <si>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</si>
  <si>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</si>
  <si>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</si>
  <si>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</si>
  <si>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</si>
  <si>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</si>
  <si>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</si>
  <si>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</si>
  <si>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</si>
  <si>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</si>
  <si>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</si>
  <si>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</si>
  <si>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</si>
  <si>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</si>
  <si>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</si>
  <si>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</si>
  <si>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</si>
  <si>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</si>
  <si>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</si>
  <si>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</si>
  <si>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</si>
  <si>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</si>
  <si>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</si>
  <si>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</si>
  <si>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</si>
  <si>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</si>
  <si>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</si>
  <si>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</si>
  <si>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</si>
  <si>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</si>
  <si>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</si>
  <si>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</si>
  <si>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</si>
  <si>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</si>
  <si>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</si>
  <si>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</si>
  <si>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</si>
  <si>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ALL</t>
    <phoneticPr fontId="3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</si>
  <si>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</si>
  <si>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</si>
  <si>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</si>
  <si>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</si>
  <si>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</si>
  <si>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</si>
  <si>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</si>
  <si>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</si>
  <si>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</si>
  <si>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/  /  /  /</t>
    <phoneticPr fontId="3" type="noConversion"/>
  </si>
  <si>
    <t>김정현</t>
    <phoneticPr fontId="3" type="noConversion"/>
  </si>
  <si>
    <t>TMT</t>
    <phoneticPr fontId="3" type="noConversion"/>
  </si>
  <si>
    <t>BLG</t>
    <phoneticPr fontId="3" type="noConversion"/>
  </si>
  <si>
    <t>ALL</t>
    <phoneticPr fontId="3" type="noConversion"/>
  </si>
  <si>
    <t>DEEPS</t>
    <phoneticPr fontId="3" type="noConversion"/>
  </si>
  <si>
    <t>S</t>
    <phoneticPr fontId="3" type="noConversion"/>
  </si>
  <si>
    <t>T_051003</t>
    <phoneticPr fontId="3" type="noConversion"/>
  </si>
  <si>
    <t>1. T_051003: tracking을 켜지 않고 촬영</t>
    <phoneticPr fontId="3" type="noConversion"/>
  </si>
  <si>
    <t>30s/23k 40s/20k 50s/7k</t>
    <phoneticPr fontId="3" type="noConversion"/>
  </si>
  <si>
    <t>30s/8k 50s/10k</t>
    <phoneticPr fontId="3" type="noConversion"/>
  </si>
  <si>
    <t>1. Dell shutter control 프로그램 실행. 셔터 프로그램 다운 3회 발생 -&gt; 방풍막 해제</t>
    <phoneticPr fontId="3" type="noConversion"/>
  </si>
  <si>
    <t>2. [UT 23:13-23:37] 돔 셔터 이상으로 인한 관측 대기 (돔 셔터 프로그램의 Elevation과 실제 돔 셔터 위치가 다름)</t>
    <phoneticPr fontId="3" type="noConversion"/>
  </si>
  <si>
    <t>M_051173-051174:M</t>
    <phoneticPr fontId="3" type="noConversion"/>
  </si>
  <si>
    <t>M_051196-051197:N</t>
    <phoneticPr fontId="3" type="noConversion"/>
  </si>
  <si>
    <t>60s/30k 50s/31k 40s/35k</t>
    <phoneticPr fontId="3" type="noConversion"/>
  </si>
  <si>
    <t>40s/28k 30s/23k 20s/23k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</si>
</sst>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7" zoomScale="146" zoomScaleNormal="146" workbookViewId="0">
      <selection activeCell="D81" sqref="D81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45400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96.428571428571431</v>
      </c>
      <c r="M3" s="123"/>
      <c r="N3" s="66" t="s">
        <v>3</v>
      </c>
      <c r="O3" s="123">
        <f>(P31-P33)/P31*100</f>
        <v>96.428571428571431</v>
      </c>
      <c r="P3" s="123"/>
    </row>
    <row r="4" spans="2:16" ht="14.25" customHeight="1" x14ac:dyDescent="0.45">
      <c r="B4" s="34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0.96736111111111101</v>
      </c>
      <c r="D9" s="8">
        <v>1.3</v>
      </c>
      <c r="E9" s="8">
        <v>19.399999999999999</v>
      </c>
      <c r="F9" s="8">
        <v>11</v>
      </c>
      <c r="G9" s="36" t="s">
        <v>185</v>
      </c>
      <c r="H9" s="8">
        <v>1.8</v>
      </c>
      <c r="I9" s="36">
        <v>69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0.20138888888888887</v>
      </c>
      <c r="D10" s="8">
        <v>0.9</v>
      </c>
      <c r="E10" s="8">
        <v>19.399999999999999</v>
      </c>
      <c r="F10" s="8">
        <v>8</v>
      </c>
      <c r="G10" s="36" t="s">
        <v>185</v>
      </c>
      <c r="H10" s="8">
        <v>3.7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0.43402777777777773</v>
      </c>
      <c r="D11" s="15">
        <v>0.8</v>
      </c>
      <c r="E11" s="15">
        <v>19.100000000000001</v>
      </c>
      <c r="F11" s="15">
        <v>10</v>
      </c>
      <c r="G11" s="36" t="s">
        <v>185</v>
      </c>
      <c r="H11" s="15">
        <v>1.5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23.466666666666669</v>
      </c>
      <c r="D12" s="19">
        <f>AVERAGE(D9:D11)</f>
        <v>1</v>
      </c>
      <c r="E12" s="19">
        <f>AVERAGE(E9:E11)</f>
        <v>19.3</v>
      </c>
      <c r="F12" s="20">
        <f>AVERAGE(F9:F11)</f>
        <v>9.6666666666666661</v>
      </c>
      <c r="G12" s="21"/>
      <c r="H12" s="22">
        <f>AVERAGE(H9:H11)</f>
        <v>2.3333333333333335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42</v>
      </c>
      <c r="D16" s="27" t="s">
        <v>169</v>
      </c>
      <c r="E16" s="27" t="s">
        <v>181</v>
      </c>
      <c r="F16" s="27" t="s">
        <v>184</v>
      </c>
      <c r="G16" s="27" t="s">
        <v>182</v>
      </c>
      <c r="H16" s="27" t="s">
        <v>183</v>
      </c>
      <c r="I16" s="27"/>
      <c r="J16" s="27"/>
      <c r="K16" s="27"/>
      <c r="L16" s="27"/>
      <c r="M16" s="27"/>
      <c r="N16" s="27"/>
      <c r="O16" s="27"/>
      <c r="P16" s="27" t="s">
        <v>43</v>
      </c>
    </row>
    <row r="17" spans="2:16" ht="14.15" customHeight="1" x14ac:dyDescent="0.45">
      <c r="B17" s="35" t="s">
        <v>44</v>
      </c>
      <c r="C17" s="28">
        <v>0.92708333333333337</v>
      </c>
      <c r="D17" s="28">
        <v>0.92847222222222225</v>
      </c>
      <c r="E17" s="28">
        <v>0.98402777777777783</v>
      </c>
      <c r="F17" s="28">
        <v>0.98958333333333337</v>
      </c>
      <c r="G17" s="28">
        <v>0.16458333333333333</v>
      </c>
      <c r="H17" s="28">
        <v>0.43402777777777773</v>
      </c>
      <c r="I17" s="28"/>
      <c r="J17" s="28"/>
      <c r="K17" s="28"/>
      <c r="L17" s="28"/>
      <c r="M17" s="28"/>
      <c r="N17" s="28"/>
      <c r="O17" s="28"/>
      <c r="P17" s="28">
        <v>0.44791666666666669</v>
      </c>
    </row>
    <row r="18" spans="2:16" ht="14.15" customHeight="1" x14ac:dyDescent="0.45">
      <c r="B18" s="35" t="s">
        <v>45</v>
      </c>
      <c r="C18" s="27">
        <v>50997</v>
      </c>
      <c r="D18" s="27">
        <v>50998</v>
      </c>
      <c r="E18" s="27">
        <v>51008</v>
      </c>
      <c r="F18" s="27">
        <v>51011</v>
      </c>
      <c r="G18" s="27">
        <v>51084</v>
      </c>
      <c r="H18" s="27">
        <v>51262</v>
      </c>
      <c r="I18" s="27"/>
      <c r="J18" s="27"/>
      <c r="K18" s="27"/>
      <c r="L18" s="27"/>
      <c r="M18" s="27"/>
      <c r="N18" s="27"/>
      <c r="O18" s="27"/>
      <c r="P18" s="27">
        <v>51273</v>
      </c>
    </row>
    <row r="19" spans="2:16" ht="14.15" customHeight="1" thickBot="1" x14ac:dyDescent="0.5">
      <c r="B19" s="13" t="s">
        <v>46</v>
      </c>
      <c r="C19" s="29"/>
      <c r="D19" s="27">
        <v>51007</v>
      </c>
      <c r="E19" s="30">
        <v>51010</v>
      </c>
      <c r="F19" s="30">
        <v>51083</v>
      </c>
      <c r="G19" s="30">
        <v>51261</v>
      </c>
      <c r="H19" s="30">
        <v>51272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47</v>
      </c>
      <c r="C20" s="29"/>
      <c r="D20" s="32">
        <f>IF(ISNUMBER(D18),D19-D18+1,"")</f>
        <v>10</v>
      </c>
      <c r="E20" s="33">
        <f t="shared" ref="E20:O20" si="0">IF(ISNUMBER(E18),E19-E18+1,"")</f>
        <v>3</v>
      </c>
      <c r="F20" s="33">
        <f t="shared" si="0"/>
        <v>73</v>
      </c>
      <c r="G20" s="33">
        <f t="shared" si="0"/>
        <v>178</v>
      </c>
      <c r="H20" s="33">
        <f t="shared" si="0"/>
        <v>11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48</v>
      </c>
      <c r="C22" s="35" t="s">
        <v>22</v>
      </c>
      <c r="D22" s="35" t="s">
        <v>24</v>
      </c>
      <c r="E22" s="35" t="s">
        <v>49</v>
      </c>
      <c r="F22" s="130" t="s">
        <v>50</v>
      </c>
      <c r="G22" s="130"/>
      <c r="H22" s="130"/>
      <c r="I22" s="130"/>
      <c r="J22" s="35" t="s">
        <v>22</v>
      </c>
      <c r="K22" s="35" t="s">
        <v>24</v>
      </c>
      <c r="L22" s="35" t="s">
        <v>49</v>
      </c>
      <c r="M22" s="130" t="s">
        <v>50</v>
      </c>
      <c r="N22" s="130"/>
      <c r="O22" s="130"/>
      <c r="P22" s="130"/>
    </row>
    <row r="23" spans="2:16" ht="13.5" customHeight="1" x14ac:dyDescent="0.45">
      <c r="B23" s="129"/>
      <c r="C23" s="36">
        <v>51003</v>
      </c>
      <c r="D23" s="36">
        <v>51005</v>
      </c>
      <c r="E23" s="36" t="s">
        <v>51</v>
      </c>
      <c r="F23" s="128" t="s">
        <v>188</v>
      </c>
      <c r="G23" s="128"/>
      <c r="H23" s="128"/>
      <c r="I23" s="128"/>
      <c r="J23" s="36">
        <v>51262</v>
      </c>
      <c r="K23" s="36">
        <v>51264</v>
      </c>
      <c r="L23" s="36" t="s">
        <v>52</v>
      </c>
      <c r="M23" s="128" t="s">
        <v>194</v>
      </c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53</v>
      </c>
      <c r="F24" s="128" t="s">
        <v>179</v>
      </c>
      <c r="G24" s="128"/>
      <c r="H24" s="128"/>
      <c r="I24" s="128"/>
      <c r="J24" s="36"/>
      <c r="K24" s="36"/>
      <c r="L24" s="36" t="s">
        <v>54</v>
      </c>
      <c r="M24" s="128" t="s">
        <v>179</v>
      </c>
      <c r="N24" s="128"/>
      <c r="O24" s="128"/>
      <c r="P24" s="128"/>
    </row>
    <row r="25" spans="2:16" ht="13.5" customHeight="1" x14ac:dyDescent="0.45">
      <c r="B25" s="129"/>
      <c r="C25" s="36">
        <v>51006</v>
      </c>
      <c r="D25" s="36">
        <v>51007</v>
      </c>
      <c r="E25" s="36" t="s">
        <v>54</v>
      </c>
      <c r="F25" s="128" t="s">
        <v>189</v>
      </c>
      <c r="G25" s="128"/>
      <c r="H25" s="128"/>
      <c r="I25" s="128"/>
      <c r="J25" s="36">
        <v>51265</v>
      </c>
      <c r="K25" s="36">
        <v>51267</v>
      </c>
      <c r="L25" s="36" t="s">
        <v>53</v>
      </c>
      <c r="M25" s="128" t="s">
        <v>195</v>
      </c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52</v>
      </c>
      <c r="F26" s="128" t="s">
        <v>179</v>
      </c>
      <c r="G26" s="128"/>
      <c r="H26" s="128"/>
      <c r="I26" s="128"/>
      <c r="J26" s="36"/>
      <c r="K26" s="36"/>
      <c r="L26" s="36" t="s">
        <v>51</v>
      </c>
      <c r="M26" s="128" t="s">
        <v>179</v>
      </c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55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56</v>
      </c>
      <c r="D29" s="39" t="s">
        <v>57</v>
      </c>
      <c r="E29" s="39" t="s">
        <v>58</v>
      </c>
      <c r="F29" s="39" t="s">
        <v>59</v>
      </c>
      <c r="G29" s="39" t="s">
        <v>60</v>
      </c>
      <c r="H29" s="39" t="s">
        <v>61</v>
      </c>
      <c r="I29" s="39" t="s">
        <v>62</v>
      </c>
      <c r="J29" s="39" t="s">
        <v>63</v>
      </c>
      <c r="K29" s="39" t="s">
        <v>64</v>
      </c>
      <c r="L29" s="39" t="s">
        <v>65</v>
      </c>
      <c r="M29" s="39" t="s">
        <v>66</v>
      </c>
      <c r="N29" s="39" t="s">
        <v>67</v>
      </c>
      <c r="O29" s="40" t="s">
        <v>68</v>
      </c>
      <c r="P29" s="41" t="s">
        <v>69</v>
      </c>
    </row>
    <row r="30" spans="2:16" ht="14.15" customHeight="1" x14ac:dyDescent="0.45">
      <c r="B30" s="37" t="s">
        <v>170</v>
      </c>
      <c r="C30" s="42">
        <v>0.25277777777777777</v>
      </c>
      <c r="D30" s="43"/>
      <c r="E30" s="43"/>
      <c r="F30" s="43"/>
      <c r="G30" s="43">
        <v>0.16805555555555554</v>
      </c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0.42083333333333328</v>
      </c>
    </row>
    <row r="31" spans="2:16" ht="14.15" customHeight="1" x14ac:dyDescent="0.45">
      <c r="B31" s="37" t="s">
        <v>171</v>
      </c>
      <c r="C31" s="47">
        <v>0.26944444444444443</v>
      </c>
      <c r="D31" s="7"/>
      <c r="E31" s="7"/>
      <c r="F31" s="7"/>
      <c r="G31" s="7">
        <v>0.17500000000000002</v>
      </c>
      <c r="H31" s="7"/>
      <c r="I31" s="7"/>
      <c r="J31" s="7"/>
      <c r="K31" s="7">
        <v>2.2222222222222223E-2</v>
      </c>
      <c r="L31" s="7"/>
      <c r="M31" s="7"/>
      <c r="N31" s="7"/>
      <c r="O31" s="48"/>
      <c r="P31" s="46">
        <f>SUM(C31:N31)</f>
        <v>0.46666666666666662</v>
      </c>
    </row>
    <row r="32" spans="2:16" ht="14.15" customHeight="1" x14ac:dyDescent="0.45">
      <c r="B32" s="37" t="s">
        <v>70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71</v>
      </c>
      <c r="C33" s="52"/>
      <c r="D33" s="53"/>
      <c r="E33" s="53"/>
      <c r="F33" s="53"/>
      <c r="G33" s="53"/>
      <c r="H33" s="53"/>
      <c r="I33" s="53"/>
      <c r="J33" s="53"/>
      <c r="K33" s="53">
        <v>1.6666666666666666E-2</v>
      </c>
      <c r="L33" s="53"/>
      <c r="M33" s="53"/>
      <c r="N33" s="53"/>
      <c r="O33" s="54"/>
      <c r="P33" s="55">
        <f>SUM(C33:N33)</f>
        <v>1.6666666666666666E-2</v>
      </c>
    </row>
    <row r="34" spans="2:16" ht="14.15" customHeight="1" x14ac:dyDescent="0.45">
      <c r="B34" s="107" t="s">
        <v>172</v>
      </c>
      <c r="C34" s="109">
        <f>C31-C32-C33</f>
        <v>0.26944444444444443</v>
      </c>
      <c r="D34" s="109">
        <f t="shared" ref="D34:N34" si="1">D31-D32-D33</f>
        <v>0</v>
      </c>
      <c r="E34" s="109">
        <f t="shared" si="1"/>
        <v>0</v>
      </c>
      <c r="F34" s="109">
        <f t="shared" si="1"/>
        <v>0</v>
      </c>
      <c r="G34" s="109">
        <f t="shared" si="1"/>
        <v>0.17500000000000002</v>
      </c>
      <c r="H34" s="109">
        <f t="shared" si="1"/>
        <v>0</v>
      </c>
      <c r="I34" s="109">
        <f t="shared" si="1"/>
        <v>0</v>
      </c>
      <c r="J34" s="109">
        <f t="shared" si="1"/>
        <v>0</v>
      </c>
      <c r="K34" s="109">
        <f t="shared" si="1"/>
        <v>5.5555555555555566E-3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0.44999999999999996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9" t="s">
        <v>72</v>
      </c>
      <c r="C36" s="138" t="s">
        <v>186</v>
      </c>
      <c r="D36" s="138"/>
      <c r="E36" s="138" t="s">
        <v>192</v>
      </c>
      <c r="F36" s="138"/>
      <c r="G36" s="138" t="s">
        <v>193</v>
      </c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50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50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50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50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51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39" t="s">
        <v>73</v>
      </c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1"/>
    </row>
    <row r="44" spans="2:16" ht="14.15" customHeight="1" x14ac:dyDescent="0.45">
      <c r="B44" s="142" t="s">
        <v>187</v>
      </c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4"/>
    </row>
    <row r="45" spans="2:16" ht="14.15" customHeight="1" x14ac:dyDescent="0.45">
      <c r="B45" s="145" t="s">
        <v>191</v>
      </c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7"/>
    </row>
    <row r="46" spans="2:16" ht="14.15" customHeight="1" x14ac:dyDescent="0.45">
      <c r="B46" s="148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7"/>
    </row>
    <row r="47" spans="2:16" ht="14.15" customHeight="1" x14ac:dyDescent="0.45">
      <c r="B47" s="145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7"/>
    </row>
    <row r="48" spans="2:16" ht="14.15" customHeight="1" x14ac:dyDescent="0.45">
      <c r="B48" s="145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7"/>
    </row>
    <row r="49" spans="2:16" ht="14.15" customHeight="1" x14ac:dyDescent="0.45">
      <c r="B49" s="145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7"/>
    </row>
    <row r="50" spans="2:16" ht="14.15" customHeight="1" x14ac:dyDescent="0.45">
      <c r="B50" s="145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7"/>
    </row>
    <row r="51" spans="2:16" ht="14.15" customHeight="1" x14ac:dyDescent="0.45">
      <c r="B51" s="145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7"/>
    </row>
    <row r="52" spans="2:16" ht="14.15" customHeight="1" thickBot="1" x14ac:dyDescent="0.5">
      <c r="B52" s="165"/>
      <c r="C52" s="166"/>
      <c r="D52" s="146"/>
      <c r="E52" s="146"/>
      <c r="F52" s="146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5" customHeight="1" thickTop="1" thickBot="1" x14ac:dyDescent="0.5">
      <c r="B53" s="131" t="s">
        <v>173</v>
      </c>
      <c r="C53" s="132"/>
      <c r="D53" s="112">
        <v>0.83</v>
      </c>
      <c r="E53" s="112">
        <v>0.65</v>
      </c>
      <c r="F53" s="112">
        <v>0.66</v>
      </c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174</v>
      </c>
      <c r="C54" s="135"/>
      <c r="D54" s="135"/>
      <c r="E54" s="135"/>
      <c r="F54" s="112">
        <v>996</v>
      </c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2" t="s">
        <v>74</v>
      </c>
      <c r="C56" s="152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3" t="s">
        <v>75</v>
      </c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5"/>
      <c r="N57" s="156" t="s">
        <v>76</v>
      </c>
      <c r="O57" s="154"/>
      <c r="P57" s="157"/>
    </row>
    <row r="58" spans="2:16" ht="17.149999999999999" customHeight="1" x14ac:dyDescent="0.45">
      <c r="B58" s="158" t="s">
        <v>77</v>
      </c>
      <c r="C58" s="159"/>
      <c r="D58" s="160"/>
      <c r="E58" s="158" t="s">
        <v>78</v>
      </c>
      <c r="F58" s="159"/>
      <c r="G58" s="160"/>
      <c r="H58" s="159" t="s">
        <v>79</v>
      </c>
      <c r="I58" s="159"/>
      <c r="J58" s="159"/>
      <c r="K58" s="161" t="s">
        <v>80</v>
      </c>
      <c r="L58" s="159"/>
      <c r="M58" s="162"/>
      <c r="N58" s="163"/>
      <c r="O58" s="159"/>
      <c r="P58" s="164"/>
    </row>
    <row r="59" spans="2:16" ht="20.149999999999999" customHeight="1" x14ac:dyDescent="0.45">
      <c r="B59" s="168" t="s">
        <v>81</v>
      </c>
      <c r="C59" s="169"/>
      <c r="D59" s="58" t="b">
        <v>1</v>
      </c>
      <c r="E59" s="168" t="s">
        <v>82</v>
      </c>
      <c r="F59" s="169"/>
      <c r="G59" s="58" t="b">
        <v>1</v>
      </c>
      <c r="H59" s="170" t="s">
        <v>83</v>
      </c>
      <c r="I59" s="169"/>
      <c r="J59" s="58" t="b">
        <v>1</v>
      </c>
      <c r="K59" s="170" t="s">
        <v>84</v>
      </c>
      <c r="L59" s="169"/>
      <c r="M59" s="58" t="b">
        <v>1</v>
      </c>
      <c r="N59" s="171" t="s">
        <v>85</v>
      </c>
      <c r="O59" s="169"/>
      <c r="P59" s="58" t="b">
        <v>1</v>
      </c>
    </row>
    <row r="60" spans="2:16" ht="20.149999999999999" customHeight="1" x14ac:dyDescent="0.45">
      <c r="B60" s="168" t="s">
        <v>86</v>
      </c>
      <c r="C60" s="169"/>
      <c r="D60" s="58" t="b">
        <v>1</v>
      </c>
      <c r="E60" s="168" t="s">
        <v>87</v>
      </c>
      <c r="F60" s="169"/>
      <c r="G60" s="58" t="b">
        <v>1</v>
      </c>
      <c r="H60" s="170" t="s">
        <v>88</v>
      </c>
      <c r="I60" s="169"/>
      <c r="J60" s="58" t="b">
        <v>1</v>
      </c>
      <c r="K60" s="170" t="s">
        <v>89</v>
      </c>
      <c r="L60" s="169"/>
      <c r="M60" s="58" t="b">
        <v>1</v>
      </c>
      <c r="N60" s="171" t="s">
        <v>90</v>
      </c>
      <c r="O60" s="169"/>
      <c r="P60" s="58" t="b">
        <v>1</v>
      </c>
    </row>
    <row r="61" spans="2:16" ht="20.149999999999999" customHeight="1" x14ac:dyDescent="0.45">
      <c r="B61" s="168" t="s">
        <v>91</v>
      </c>
      <c r="C61" s="169"/>
      <c r="D61" s="58" t="b">
        <v>1</v>
      </c>
      <c r="E61" s="168" t="s">
        <v>92</v>
      </c>
      <c r="F61" s="169"/>
      <c r="G61" s="58" t="b">
        <v>1</v>
      </c>
      <c r="H61" s="170" t="s">
        <v>93</v>
      </c>
      <c r="I61" s="169"/>
      <c r="J61" s="58" t="b">
        <v>1</v>
      </c>
      <c r="K61" s="170" t="s">
        <v>94</v>
      </c>
      <c r="L61" s="169"/>
      <c r="M61" s="58" t="b">
        <v>1</v>
      </c>
      <c r="N61" s="171" t="s">
        <v>95</v>
      </c>
      <c r="O61" s="169"/>
      <c r="P61" s="58" t="b">
        <v>1</v>
      </c>
    </row>
    <row r="62" spans="2:16" ht="20.149999999999999" customHeight="1" x14ac:dyDescent="0.45">
      <c r="B62" s="170" t="s">
        <v>93</v>
      </c>
      <c r="C62" s="169"/>
      <c r="D62" s="58" t="b">
        <v>1</v>
      </c>
      <c r="E62" s="168" t="s">
        <v>96</v>
      </c>
      <c r="F62" s="169"/>
      <c r="G62" s="58" t="b">
        <v>1</v>
      </c>
      <c r="H62" s="170" t="s">
        <v>97</v>
      </c>
      <c r="I62" s="169"/>
      <c r="J62" s="58" t="b">
        <v>0</v>
      </c>
      <c r="K62" s="170" t="s">
        <v>98</v>
      </c>
      <c r="L62" s="169"/>
      <c r="M62" s="58" t="b">
        <v>1</v>
      </c>
      <c r="N62" s="171" t="s">
        <v>88</v>
      </c>
      <c r="O62" s="169"/>
      <c r="P62" s="58" t="b">
        <v>1</v>
      </c>
    </row>
    <row r="63" spans="2:16" ht="20.149999999999999" customHeight="1" x14ac:dyDescent="0.45">
      <c r="B63" s="170" t="s">
        <v>99</v>
      </c>
      <c r="C63" s="169"/>
      <c r="D63" s="58" t="b">
        <v>1</v>
      </c>
      <c r="E63" s="168" t="s">
        <v>100</v>
      </c>
      <c r="F63" s="169"/>
      <c r="G63" s="58" t="b">
        <v>1</v>
      </c>
      <c r="H63" s="68"/>
      <c r="I63" s="69"/>
      <c r="J63" s="70"/>
      <c r="K63" s="170" t="s">
        <v>101</v>
      </c>
      <c r="L63" s="169"/>
      <c r="M63" s="58" t="b">
        <v>1</v>
      </c>
      <c r="N63" s="171" t="s">
        <v>168</v>
      </c>
      <c r="O63" s="169"/>
      <c r="P63" s="58" t="b">
        <v>1</v>
      </c>
    </row>
    <row r="64" spans="2:16" ht="20.149999999999999" customHeight="1" x14ac:dyDescent="0.45">
      <c r="B64" s="170" t="s">
        <v>102</v>
      </c>
      <c r="C64" s="169"/>
      <c r="D64" s="58" t="b">
        <v>0</v>
      </c>
      <c r="E64" s="168" t="s">
        <v>103</v>
      </c>
      <c r="F64" s="169"/>
      <c r="G64" s="58" t="b">
        <v>1</v>
      </c>
      <c r="H64" s="71"/>
      <c r="I64" s="72"/>
      <c r="J64" s="73"/>
      <c r="K64" s="178" t="s">
        <v>104</v>
      </c>
      <c r="L64" s="179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8" t="s">
        <v>167</v>
      </c>
      <c r="F65" s="169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2" t="s">
        <v>110</v>
      </c>
      <c r="C69" s="172"/>
      <c r="D69" s="81"/>
      <c r="E69" s="81"/>
      <c r="F69" s="174" t="s">
        <v>111</v>
      </c>
      <c r="G69" s="176" t="s">
        <v>112</v>
      </c>
      <c r="H69" s="81"/>
      <c r="I69" s="172" t="s">
        <v>113</v>
      </c>
      <c r="J69" s="172"/>
      <c r="K69" s="81"/>
      <c r="L69" s="82" t="s">
        <v>105</v>
      </c>
      <c r="M69" s="83" t="s">
        <v>106</v>
      </c>
      <c r="N69" s="83" t="s">
        <v>107</v>
      </c>
      <c r="O69" s="83" t="s">
        <v>108</v>
      </c>
      <c r="P69" s="84" t="s">
        <v>109</v>
      </c>
    </row>
    <row r="70" spans="2:17" ht="10" customHeight="1" thickBot="1" x14ac:dyDescent="0.25">
      <c r="B70" s="173"/>
      <c r="C70" s="173"/>
      <c r="D70" s="85"/>
      <c r="E70" s="86"/>
      <c r="F70" s="175"/>
      <c r="G70" s="177"/>
      <c r="H70" s="87"/>
      <c r="I70" s="173"/>
      <c r="J70" s="173"/>
      <c r="K70" s="81"/>
      <c r="L70" s="88" t="s">
        <v>114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115</v>
      </c>
      <c r="C71" s="92" t="s">
        <v>116</v>
      </c>
      <c r="D71" s="93" t="s">
        <v>117</v>
      </c>
      <c r="E71" s="94" t="s">
        <v>118</v>
      </c>
      <c r="F71" s="92" t="s">
        <v>116</v>
      </c>
      <c r="G71" s="95" t="s">
        <v>117</v>
      </c>
      <c r="H71" s="96"/>
      <c r="I71" s="97" t="s">
        <v>119</v>
      </c>
      <c r="J71" s="59">
        <v>0</v>
      </c>
      <c r="K71" s="98" t="s">
        <v>175</v>
      </c>
      <c r="L71" s="59">
        <v>0</v>
      </c>
      <c r="M71" s="97" t="s">
        <v>120</v>
      </c>
      <c r="N71" s="59">
        <v>0</v>
      </c>
      <c r="O71" s="99" t="s">
        <v>121</v>
      </c>
      <c r="P71" s="59">
        <v>0</v>
      </c>
      <c r="Q71" s="106"/>
    </row>
    <row r="72" spans="2:17" ht="20.149999999999999" customHeight="1" x14ac:dyDescent="0.45">
      <c r="B72" s="100" t="s">
        <v>122</v>
      </c>
      <c r="C72" s="60">
        <v>-162.69999999999999</v>
      </c>
      <c r="D72" s="60">
        <v>-163.1</v>
      </c>
      <c r="E72" s="100" t="s">
        <v>123</v>
      </c>
      <c r="F72" s="60">
        <v>24.7</v>
      </c>
      <c r="G72" s="60">
        <v>25.1</v>
      </c>
      <c r="H72" s="101"/>
      <c r="I72" s="97" t="s">
        <v>124</v>
      </c>
      <c r="J72" s="59">
        <v>0</v>
      </c>
      <c r="K72" s="98" t="s">
        <v>176</v>
      </c>
      <c r="L72" s="59">
        <v>1</v>
      </c>
      <c r="M72" s="98" t="s">
        <v>125</v>
      </c>
      <c r="N72" s="59">
        <v>0</v>
      </c>
      <c r="O72" s="98" t="s">
        <v>177</v>
      </c>
      <c r="P72" s="59">
        <v>0</v>
      </c>
      <c r="Q72" s="106"/>
    </row>
    <row r="73" spans="2:17" ht="20.149999999999999" customHeight="1" x14ac:dyDescent="0.45">
      <c r="B73" s="100" t="s">
        <v>126</v>
      </c>
      <c r="C73" s="60">
        <v>-166.3</v>
      </c>
      <c r="D73" s="60">
        <v>-166.5</v>
      </c>
      <c r="E73" s="102" t="s">
        <v>127</v>
      </c>
      <c r="F73" s="61">
        <v>10</v>
      </c>
      <c r="G73" s="61">
        <v>10</v>
      </c>
      <c r="H73" s="101"/>
      <c r="I73" s="97" t="s">
        <v>128</v>
      </c>
      <c r="J73" s="59">
        <v>0</v>
      </c>
      <c r="K73" s="98" t="s">
        <v>129</v>
      </c>
      <c r="L73" s="59">
        <v>0</v>
      </c>
      <c r="M73" s="98" t="s">
        <v>130</v>
      </c>
      <c r="N73" s="59">
        <v>0</v>
      </c>
      <c r="O73" s="98" t="s">
        <v>178</v>
      </c>
      <c r="P73" s="59">
        <v>0</v>
      </c>
      <c r="Q73" s="106"/>
    </row>
    <row r="74" spans="2:17" ht="20.149999999999999" customHeight="1" x14ac:dyDescent="0.45">
      <c r="B74" s="100" t="s">
        <v>131</v>
      </c>
      <c r="C74" s="60">
        <v>-186</v>
      </c>
      <c r="D74" s="60">
        <v>-183.3</v>
      </c>
      <c r="E74" s="102" t="s">
        <v>132</v>
      </c>
      <c r="F74" s="62">
        <v>20</v>
      </c>
      <c r="G74" s="62">
        <v>10</v>
      </c>
      <c r="H74" s="101"/>
      <c r="I74" s="97" t="s">
        <v>133</v>
      </c>
      <c r="J74" s="59">
        <v>0</v>
      </c>
      <c r="K74" s="98" t="s">
        <v>134</v>
      </c>
      <c r="L74" s="59">
        <v>0</v>
      </c>
      <c r="M74" s="97" t="s">
        <v>135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136</v>
      </c>
      <c r="C75" s="60">
        <v>-109.3</v>
      </c>
      <c r="D75" s="60">
        <v>-110.4</v>
      </c>
      <c r="E75" s="102" t="s">
        <v>137</v>
      </c>
      <c r="F75" s="62">
        <v>30</v>
      </c>
      <c r="G75" s="62">
        <v>30</v>
      </c>
      <c r="H75" s="103"/>
      <c r="I75" s="97" t="s">
        <v>138</v>
      </c>
      <c r="J75" s="59">
        <v>0</v>
      </c>
      <c r="K75" s="98" t="s">
        <v>139</v>
      </c>
      <c r="L75" s="59">
        <v>0</v>
      </c>
      <c r="M75" s="97" t="s">
        <v>140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141</v>
      </c>
      <c r="C76" s="60">
        <v>28.8</v>
      </c>
      <c r="D76" s="60">
        <v>28.1</v>
      </c>
      <c r="E76" s="102" t="s">
        <v>142</v>
      </c>
      <c r="F76" s="62">
        <v>20</v>
      </c>
      <c r="G76" s="62">
        <v>20</v>
      </c>
      <c r="H76" s="103"/>
      <c r="I76" s="97" t="s">
        <v>143</v>
      </c>
      <c r="J76" s="59">
        <v>1</v>
      </c>
      <c r="K76" s="97" t="s">
        <v>144</v>
      </c>
      <c r="L76" s="59">
        <v>0</v>
      </c>
      <c r="M76" s="98" t="s">
        <v>145</v>
      </c>
      <c r="N76" s="59">
        <v>0</v>
      </c>
      <c r="O76" s="81"/>
      <c r="P76" s="81"/>
    </row>
    <row r="77" spans="2:17" ht="20.149999999999999" customHeight="1" x14ac:dyDescent="0.45">
      <c r="B77" s="100" t="s">
        <v>146</v>
      </c>
      <c r="C77" s="60">
        <v>24.7</v>
      </c>
      <c r="D77" s="60">
        <v>23.9</v>
      </c>
      <c r="E77" s="102" t="s">
        <v>147</v>
      </c>
      <c r="F77" s="62">
        <v>240</v>
      </c>
      <c r="G77" s="62">
        <v>240</v>
      </c>
      <c r="H77" s="101"/>
      <c r="I77" s="97" t="s">
        <v>148</v>
      </c>
      <c r="J77" s="59">
        <v>0</v>
      </c>
      <c r="K77" s="97" t="s">
        <v>149</v>
      </c>
      <c r="L77" s="59">
        <v>0</v>
      </c>
      <c r="M77" s="98" t="s">
        <v>150</v>
      </c>
      <c r="N77" s="59">
        <v>0</v>
      </c>
      <c r="O77" s="81"/>
      <c r="P77" s="81"/>
    </row>
    <row r="78" spans="2:17" ht="20.149999999999999" customHeight="1" x14ac:dyDescent="0.45">
      <c r="B78" s="100" t="s">
        <v>151</v>
      </c>
      <c r="C78" s="60">
        <v>22.9</v>
      </c>
      <c r="D78" s="60">
        <v>22</v>
      </c>
      <c r="E78" s="102" t="s">
        <v>152</v>
      </c>
      <c r="F78" s="63"/>
      <c r="G78" s="63"/>
      <c r="H78" s="101"/>
      <c r="I78" s="98" t="s">
        <v>153</v>
      </c>
      <c r="J78" s="59">
        <v>0</v>
      </c>
      <c r="K78" s="97" t="s">
        <v>154</v>
      </c>
      <c r="L78" s="59">
        <v>0</v>
      </c>
      <c r="M78" s="104" t="s">
        <v>155</v>
      </c>
      <c r="N78" s="59">
        <v>0</v>
      </c>
      <c r="O78" s="81"/>
      <c r="P78" s="81"/>
    </row>
    <row r="79" spans="2:17" ht="20.149999999999999" customHeight="1" x14ac:dyDescent="0.45">
      <c r="B79" s="100" t="s">
        <v>156</v>
      </c>
      <c r="C79" s="60">
        <v>21.4</v>
      </c>
      <c r="D79" s="60">
        <v>20.399999999999999</v>
      </c>
      <c r="E79" s="100" t="s">
        <v>157</v>
      </c>
      <c r="F79" s="60">
        <v>17.100000000000001</v>
      </c>
      <c r="G79" s="60">
        <v>17.399999999999999</v>
      </c>
      <c r="H79" s="101"/>
      <c r="I79" s="98" t="s">
        <v>158</v>
      </c>
      <c r="J79" s="59">
        <v>0</v>
      </c>
      <c r="K79" s="98" t="s">
        <v>159</v>
      </c>
      <c r="L79" s="59">
        <v>0</v>
      </c>
      <c r="M79" s="98" t="s">
        <v>160</v>
      </c>
      <c r="N79" s="59">
        <v>0</v>
      </c>
      <c r="O79" s="80"/>
      <c r="P79" s="80"/>
    </row>
    <row r="80" spans="2:17" ht="20.149999999999999" customHeight="1" x14ac:dyDescent="0.45">
      <c r="B80" s="105" t="s">
        <v>161</v>
      </c>
      <c r="C80" s="64">
        <v>5.8699999999999997E-5</v>
      </c>
      <c r="D80" s="64">
        <v>5.4500000000000003E-5</v>
      </c>
      <c r="E80" s="102" t="s">
        <v>162</v>
      </c>
      <c r="F80" s="61">
        <v>16.100000000000001</v>
      </c>
      <c r="G80" s="61">
        <v>14.7</v>
      </c>
      <c r="H80" s="101"/>
      <c r="I80" s="98" t="s">
        <v>163</v>
      </c>
      <c r="J80" s="59">
        <v>0</v>
      </c>
      <c r="K80" s="97" t="s">
        <v>164</v>
      </c>
      <c r="L80" s="59">
        <v>0</v>
      </c>
      <c r="M80" s="98" t="s">
        <v>165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166</v>
      </c>
      <c r="C84" s="124"/>
    </row>
    <row r="85" spans="2:16" ht="15" customHeight="1" x14ac:dyDescent="0.45">
      <c r="B85" s="125" t="s">
        <v>190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2024-04-18T10:48:51Z</dcterms:modified>
</cp:coreProperties>
</file>