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291778B8-61E4-4FCA-B67C-0363E21E7D9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<sst xmlns="http://schemas.openxmlformats.org/spreadsheetml/2006/main" count="215" uniqueCount="190">
  <si>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</si>
  <si>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</si>
  <si>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</si>
  <si>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</si>
  <si>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</si>
  <si>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</si>
  <si>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</si>
  <si>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</si>
  <si>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</si>
  <si>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</si>
  <si>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</si>
  <si>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</si>
  <si>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</si>
  <si>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</si>
  <si>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</si>
  <si>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</si>
  <si>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</si>
  <si>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</si>
  <si>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</si>
  <si>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</si>
  <si>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</si>
  <si>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</si>
  <si>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</si>
  <si>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</si>
  <si>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</si>
  <si>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</si>
  <si>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</si>
  <si>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</si>
  <si>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</si>
  <si>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</si>
  <si>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</si>
  <si>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</si>
  <si>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</si>
  <si>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</si>
  <si>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</si>
  <si>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</si>
  <si>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</si>
  <si>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</si>
  <si>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</si>
  <si>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</si>
  <si>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</si>
  <si>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</si>
  <si>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</si>
  <si>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</si>
  <si>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</si>
  <si>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</si>
  <si>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</si>
  <si>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</si>
  <si>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</si>
  <si>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</si>
  <si>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</si>
  <si>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</si>
  <si>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</si>
  <si>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</si>
  <si>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</si>
  <si>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</si>
  <si>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</si>
  <si>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</si>
  <si>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</si>
  <si>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</si>
  <si>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</si>
  <si>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</si>
  <si>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</si>
  <si>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</si>
  <si>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</si>
  <si>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</si>
  <si>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</si>
  <si>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</si>
  <si>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</si>
  <si>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</si>
  <si>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</si>
  <si>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</si>
  <si>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</si>
  <si>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</si>
  <si>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</si>
  <si>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</si>
  <si>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</si>
  <si>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</si>
  <si>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</si>
  <si>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</si>
  <si>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</si>
  <si>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</si>
  <si>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</si>
  <si>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</si>
  <si>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</si>
  <si>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</si>
  <si>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</si>
  <si>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</si>
  <si>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</si>
  <si>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</si>
  <si>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</si>
  <si>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</si>
  <si>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</si>
  <si>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</si>
  <si>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</si>
  <si>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</si>
  <si>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</si>
  <si>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</si>
  <si>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</si>
  <si>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</si>
  <si>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</si>
  <si>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</si>
  <si>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</si>
  <si>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</si>
  <si>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</si>
  <si>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</si>
  <si>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</si>
  <si>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</si>
  <si>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</si>
  <si>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</si>
  <si>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</si>
  <si>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</si>
  <si>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</si>
  <si>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</si>
  <si>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</si>
  <si>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</si>
  <si>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</si>
  <si>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</si>
  <si>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</si>
  <si>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</si>
  <si>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</si>
  <si>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</si>
  <si>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</si>
  <si>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</si>
  <si>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</si>
  <si>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</si>
  <si>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</si>
  <si>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</si>
  <si>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</si>
  <si>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</si>
  <si>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</si>
  <si>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</si>
  <si>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</si>
  <si>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</si>
  <si>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</si>
  <si>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</si>
  <si>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</si>
  <si>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</si>
  <si>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</si>
  <si>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</si>
  <si>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</si>
  <si>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</si>
  <si>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</si>
  <si>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</si>
  <si>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</si>
  <si>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</si>
  <si>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</si>
  <si>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</si>
  <si>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</si>
  <si>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</si>
  <si>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</si>
  <si>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</si>
  <si>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</si>
  <si>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</si>
  <si>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</si>
  <si>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</si>
  <si>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</si>
  <si>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</si>
  <si>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</si>
  <si>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</si>
  <si>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</si>
  <si>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</si>
  <si>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</si>
  <si>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</si>
  <si>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</si>
  <si>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</si>
  <si>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</si>
  <si>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</si>
  <si>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</si>
  <si>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</si>
  <si>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</si>
  <si>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</si>
  <si>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</si>
  <si>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</si>
  <si>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</si>
  <si>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</si>
  <si>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</si>
  <si>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</si>
  <si>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</si>
  <si>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/  /  /  /</t>
    <phoneticPr fontId="3" type="noConversion"/>
  </si>
  <si>
    <t>김정현</t>
    <phoneticPr fontId="3" type="noConversion"/>
  </si>
  <si>
    <t>-</t>
    <phoneticPr fontId="3" type="noConversion"/>
  </si>
  <si>
    <t>-</t>
    <phoneticPr fontId="3" type="noConversion"/>
  </si>
  <si>
    <t>ALL</t>
    <phoneticPr fontId="3" type="noConversion"/>
  </si>
  <si>
    <t>SE</t>
    <phoneticPr fontId="3" type="noConversion"/>
  </si>
  <si>
    <t>-</t>
    <phoneticPr fontId="3" type="noConversion"/>
  </si>
  <si>
    <t>N</t>
    <phoneticPr fontId="3" type="noConversion"/>
  </si>
  <si>
    <t>1. 돔 셔터 방향을 남쪽으로 했을 때 돔에 비가 샘 -&gt; 돔 셔터 방향을 북쪽으로 이동</t>
    <phoneticPr fontId="3" type="noConversion"/>
  </si>
  <si>
    <t>2. [UT 23:16-09:25] 짙은 구름/비로 인한 관측 대기</t>
    <phoneticPr fontId="3" type="noConversion"/>
  </si>
  <si>
    <t>3. [UT 09:25] 짙은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</si>
</sst>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18" sqref="G18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45397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0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0.96944444444444444</v>
      </c>
      <c r="D9" s="8" t="s">
        <v>185</v>
      </c>
      <c r="E9" s="8">
        <v>4.3</v>
      </c>
      <c r="F9" s="8">
        <v>86</v>
      </c>
      <c r="G9" s="36" t="s">
        <v>184</v>
      </c>
      <c r="H9" s="8">
        <v>1</v>
      </c>
      <c r="I9" s="36">
        <v>37.700000000000003</v>
      </c>
      <c r="J9" s="9">
        <f>IF(L9, 1, 0) + IF(M9, 2, 0) + IF(N9, 4, 0) + IF(O9, 8, 0) + IF(P9, 16, 0)</f>
        <v>24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1</v>
      </c>
    </row>
    <row r="10" spans="2:16" ht="14.25" customHeight="1" x14ac:dyDescent="0.45">
      <c r="B10" s="35" t="s">
        <v>23</v>
      </c>
      <c r="C10" s="7">
        <v>0.1875</v>
      </c>
      <c r="D10" s="8" t="s">
        <v>185</v>
      </c>
      <c r="E10" s="8">
        <v>3</v>
      </c>
      <c r="F10" s="8">
        <v>80</v>
      </c>
      <c r="G10" s="36" t="s">
        <v>186</v>
      </c>
      <c r="H10" s="8">
        <v>5.7</v>
      </c>
      <c r="I10" s="11"/>
      <c r="J10" s="9">
        <f>IF(L10, 1, 0) + IF(M10, 2, 0) + IF(N10, 4, 0) + IF(O10, 8, 0) + IF(P10, 16, 0)</f>
        <v>24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1</v>
      </c>
    </row>
    <row r="11" spans="2:16" ht="14.25" customHeight="1" thickBot="1" x14ac:dyDescent="0.5">
      <c r="B11" s="13" t="s">
        <v>24</v>
      </c>
      <c r="C11" s="14">
        <v>0.3923611111111111</v>
      </c>
      <c r="D11" s="15" t="s">
        <v>185</v>
      </c>
      <c r="E11" s="15">
        <v>2.6</v>
      </c>
      <c r="F11" s="15">
        <v>78</v>
      </c>
      <c r="G11" s="36" t="s">
        <v>186</v>
      </c>
      <c r="H11" s="15">
        <v>4.5999999999999996</v>
      </c>
      <c r="I11" s="16"/>
      <c r="J11" s="9">
        <f>IF(L11, 1, 0) + IF(M11, 2, 0) + IF(N11, 4, 0) + IF(O11, 8, 0) + IF(P11, 16, 0)</f>
        <v>24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1</v>
      </c>
    </row>
    <row r="12" spans="2:16" ht="14.25" customHeight="1" thickBot="1" x14ac:dyDescent="0.5">
      <c r="B12" s="17" t="s">
        <v>25</v>
      </c>
      <c r="C12" s="18">
        <f>(24-C9)+C11</f>
        <v>23.422916666666666</v>
      </c>
      <c r="D12" s="19" t="e">
        <f>AVERAGE(D9:D11)</f>
        <v>#DIV/0!</v>
      </c>
      <c r="E12" s="19">
        <f>AVERAGE(E9:E11)</f>
        <v>3.3000000000000003</v>
      </c>
      <c r="F12" s="20">
        <f>AVERAGE(F9:F11)</f>
        <v>81.333333333333329</v>
      </c>
      <c r="G12" s="21"/>
      <c r="H12" s="22">
        <f>AVERAGE(H9:H11)</f>
        <v>3.7666666666666671</v>
      </c>
      <c r="I12" s="23"/>
      <c r="J12" s="24">
        <f>AVERAGE(J9:J11)</f>
        <v>24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183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6.9444444444444441E-3</v>
      </c>
      <c r="D17" s="28">
        <v>8.3333333333333332E-3</v>
      </c>
      <c r="E17" s="28">
        <v>0.3923611111111111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0.39652777777777781</v>
      </c>
    </row>
    <row r="18" spans="2:16" ht="14.15" customHeight="1" x14ac:dyDescent="0.45">
      <c r="B18" s="35" t="s">
        <v>45</v>
      </c>
      <c r="C18" s="27">
        <v>50383</v>
      </c>
      <c r="D18" s="27">
        <v>50384</v>
      </c>
      <c r="E18" s="27">
        <v>50389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50394</v>
      </c>
    </row>
    <row r="19" spans="2:16" ht="14.15" customHeight="1" thickBot="1" x14ac:dyDescent="0.5">
      <c r="B19" s="13" t="s">
        <v>46</v>
      </c>
      <c r="C19" s="29"/>
      <c r="D19" s="27">
        <v>50388</v>
      </c>
      <c r="E19" s="30">
        <v>50393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/>
      <c r="D23" s="36"/>
      <c r="E23" s="36" t="s">
        <v>51</v>
      </c>
      <c r="F23" s="156" t="s">
        <v>179</v>
      </c>
      <c r="G23" s="156"/>
      <c r="H23" s="156"/>
      <c r="I23" s="156"/>
      <c r="J23" s="36"/>
      <c r="K23" s="36"/>
      <c r="L23" s="36" t="s">
        <v>52</v>
      </c>
      <c r="M23" s="156" t="s">
        <v>179</v>
      </c>
      <c r="N23" s="156"/>
      <c r="O23" s="156"/>
      <c r="P23" s="156"/>
    </row>
    <row r="24" spans="2:16" ht="13.5" customHeight="1" x14ac:dyDescent="0.45">
      <c r="B24" s="168"/>
      <c r="C24" s="36"/>
      <c r="D24" s="36"/>
      <c r="E24" s="36" t="s">
        <v>53</v>
      </c>
      <c r="F24" s="156" t="s">
        <v>179</v>
      </c>
      <c r="G24" s="156"/>
      <c r="H24" s="156"/>
      <c r="I24" s="156"/>
      <c r="J24" s="36"/>
      <c r="K24" s="36"/>
      <c r="L24" s="36" t="s">
        <v>54</v>
      </c>
      <c r="M24" s="156" t="s">
        <v>179</v>
      </c>
      <c r="N24" s="156"/>
      <c r="O24" s="156"/>
      <c r="P24" s="156"/>
    </row>
    <row r="25" spans="2:16" ht="13.5" customHeight="1" x14ac:dyDescent="0.45">
      <c r="B25" s="168"/>
      <c r="C25" s="36"/>
      <c r="D25" s="36"/>
      <c r="E25" s="36" t="s">
        <v>54</v>
      </c>
      <c r="F25" s="156" t="s">
        <v>179</v>
      </c>
      <c r="G25" s="156"/>
      <c r="H25" s="156"/>
      <c r="I25" s="156"/>
      <c r="J25" s="36"/>
      <c r="K25" s="36"/>
      <c r="L25" s="36" t="s">
        <v>53</v>
      </c>
      <c r="M25" s="156" t="s">
        <v>179</v>
      </c>
      <c r="N25" s="156"/>
      <c r="O25" s="156"/>
      <c r="P25" s="156"/>
    </row>
    <row r="26" spans="2:16" ht="13.5" customHeight="1" x14ac:dyDescent="0.45">
      <c r="B26" s="168"/>
      <c r="C26" s="36"/>
      <c r="D26" s="36"/>
      <c r="E26" s="36" t="s">
        <v>52</v>
      </c>
      <c r="F26" s="156" t="s">
        <v>179</v>
      </c>
      <c r="G26" s="156"/>
      <c r="H26" s="156"/>
      <c r="I26" s="156"/>
      <c r="J26" s="36"/>
      <c r="K26" s="36"/>
      <c r="L26" s="36" t="s">
        <v>51</v>
      </c>
      <c r="M26" s="156" t="s">
        <v>179</v>
      </c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0.24236111111111111</v>
      </c>
      <c r="D30" s="43">
        <v>0.17430555555555557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0.41666666666666669</v>
      </c>
    </row>
    <row r="31" spans="2:16" ht="14.15" customHeight="1" x14ac:dyDescent="0.45">
      <c r="B31" s="37" t="s">
        <v>171</v>
      </c>
      <c r="C31" s="47">
        <v>0.24236111111111111</v>
      </c>
      <c r="D31" s="7">
        <v>0.17430555555555557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0.43611111111111112</v>
      </c>
    </row>
    <row r="32" spans="2:16" ht="14.15" customHeight="1" x14ac:dyDescent="0.45">
      <c r="B32" s="37" t="s">
        <v>70</v>
      </c>
      <c r="C32" s="49">
        <v>0.24236111111111111</v>
      </c>
      <c r="D32" s="50">
        <v>0.17430555555555557</v>
      </c>
      <c r="E32" s="50"/>
      <c r="F32" s="50"/>
      <c r="G32" s="50"/>
      <c r="H32" s="50"/>
      <c r="I32" s="50"/>
      <c r="J32" s="50"/>
      <c r="K32" s="50">
        <v>1.9444444444444445E-2</v>
      </c>
      <c r="L32" s="50"/>
      <c r="M32" s="50"/>
      <c r="N32" s="50"/>
      <c r="O32" s="51"/>
      <c r="P32" s="46">
        <f>SUM(C32:N32)</f>
        <v>0.43611111111111112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187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 t="s">
        <v>188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51" t="s">
        <v>189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 t="s">
        <v>182</v>
      </c>
      <c r="E53" s="112" t="s">
        <v>182</v>
      </c>
      <c r="F53" s="112" t="s">
        <v>181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568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-164.9</v>
      </c>
      <c r="D72" s="60">
        <v>-164.7</v>
      </c>
      <c r="E72" s="100" t="s">
        <v>123</v>
      </c>
      <c r="F72" s="60">
        <v>22.3</v>
      </c>
      <c r="G72" s="60">
        <v>29.4</v>
      </c>
      <c r="H72" s="101"/>
      <c r="I72" s="97" t="s">
        <v>124</v>
      </c>
      <c r="J72" s="59">
        <v>0</v>
      </c>
      <c r="K72" s="98" t="s">
        <v>176</v>
      </c>
      <c r="L72" s="59">
        <v>0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-167.8</v>
      </c>
      <c r="D73" s="60">
        <v>-168</v>
      </c>
      <c r="E73" s="102" t="s">
        <v>127</v>
      </c>
      <c r="F73" s="61">
        <v>17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-190.6</v>
      </c>
      <c r="D74" s="60">
        <v>-186.4</v>
      </c>
      <c r="E74" s="102" t="s">
        <v>132</v>
      </c>
      <c r="F74" s="62">
        <v>10</v>
      </c>
      <c r="G74" s="62">
        <v>10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-114.3</v>
      </c>
      <c r="D75" s="60">
        <v>-115.6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23.6</v>
      </c>
      <c r="D76" s="60">
        <v>28.4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19.899999999999999</v>
      </c>
      <c r="D77" s="60">
        <v>25.2</v>
      </c>
      <c r="E77" s="102" t="s">
        <v>147</v>
      </c>
      <c r="F77" s="62">
        <v>240</v>
      </c>
      <c r="G77" s="62">
        <v>250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18</v>
      </c>
      <c r="D78" s="60">
        <v>23.6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16.600000000000001</v>
      </c>
      <c r="D79" s="60">
        <v>22.3</v>
      </c>
      <c r="E79" s="100" t="s">
        <v>157</v>
      </c>
      <c r="F79" s="60">
        <v>10.199999999999999</v>
      </c>
      <c r="G79" s="60">
        <v>8.3000000000000007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5.3199999999999999E-5</v>
      </c>
      <c r="D80" s="64">
        <v>5.4700000000000001E-5</v>
      </c>
      <c r="E80" s="102" t="s">
        <v>162</v>
      </c>
      <c r="F80" s="61">
        <v>64.400000000000006</v>
      </c>
      <c r="G80" s="61">
        <v>63.1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2024-04-15T09:44:04Z</dcterms:modified>
</cp:coreProperties>
</file>