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4월\"/>
    </mc:Choice>
  </mc:AlternateContent>
  <xr:revisionPtr revIDLastSave="0" documentId="13_ncr:1_{AB09856C-E5FC-4281-AFE8-3D9DC5F5348B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<sst xmlns="http://schemas.openxmlformats.org/spreadsheetml/2006/main" count="218" uniqueCount="193">
  <si>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</si>
  <si>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</si>
  <si>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</si>
  <si>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</si>
  <si>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</si>
  <si>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</si>
  <si>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</si>
  <si>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</si>
  <si>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</si>
  <si>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</si>
  <si>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</si>
  <si>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</si>
  <si>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</si>
  <si>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</si>
  <si>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</si>
  <si>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</si>
  <si>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</si>
  <si>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</si>
  <si>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</si>
  <si>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</si>
  <si>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</si>
  <si>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</si>
  <si>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</si>
  <si>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</si>
  <si>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</si>
  <si>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</si>
  <si>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</si>
  <si>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</si>
  <si>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</si>
  <si>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</si>
  <si>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</si>
  <si>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</si>
  <si>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</si>
  <si>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</si>
  <si>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</si>
  <si>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</si>
  <si>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</si>
  <si>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</si>
  <si>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</si>
  <si>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</si>
  <si>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</si>
  <si>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</si>
  <si>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</si>
  <si>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</si>
  <si>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</si>
  <si>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</si>
  <si>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</si>
  <si>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</si>
  <si>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</si>
  <si>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</si>
  <si>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</si>
  <si>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</si>
  <si>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</si>
  <si>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</si>
  <si>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</si>
  <si>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</si>
  <si>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</si>
  <si>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</si>
  <si>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</si>
  <si>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</si>
  <si>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</si>
  <si>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</si>
  <si>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</si>
  <si>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</si>
  <si>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</si>
  <si>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</si>
  <si>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</si>
  <si>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</si>
  <si>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</si>
  <si>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</si>
  <si>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</si>
  <si>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</si>
  <si>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</si>
  <si>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</si>
  <si>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</si>
  <si>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</si>
  <si>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</si>
  <si>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</si>
  <si>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</si>
  <si>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</si>
  <si>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</si>
  <si>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</si>
  <si>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</si>
  <si>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</si>
  <si>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</si>
  <si>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</si>
  <si>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</si>
  <si>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</si>
  <si>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</si>
  <si>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</si>
  <si>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</si>
  <si>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</si>
  <si>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</si>
  <si>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</si>
  <si>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</si>
  <si>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</si>
  <si>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</si>
  <si>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</si>
  <si>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</si>
  <si>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</si>
  <si>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</si>
  <si>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</si>
  <si>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</si>
  <si>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</si>
  <si>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</si>
  <si>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</si>
  <si>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</si>
  <si>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</si>
  <si>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</si>
  <si>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</si>
  <si>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</si>
  <si>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</si>
  <si>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</si>
  <si>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</si>
  <si>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</si>
  <si>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</si>
  <si>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</si>
  <si>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</si>
  <si>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</si>
  <si>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</si>
  <si>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</si>
  <si>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</si>
  <si>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</si>
  <si>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</si>
  <si>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</si>
  <si>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</si>
  <si>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</si>
  <si>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</si>
  <si>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</si>
  <si>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</si>
  <si>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</si>
  <si>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</si>
  <si>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</si>
  <si>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</si>
  <si>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</si>
  <si>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</si>
  <si>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</si>
  <si>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</si>
  <si>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</si>
  <si>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</si>
  <si>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</si>
  <si>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</si>
  <si>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</si>
  <si>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</si>
  <si>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</si>
  <si>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</si>
  <si>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</si>
  <si>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</si>
  <si>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</si>
  <si>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</si>
  <si>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</si>
  <si>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</si>
  <si>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</si>
  <si>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</si>
  <si>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</si>
  <si>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</si>
  <si>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</si>
  <si>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</si>
  <si>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</si>
  <si>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</si>
  <si>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</si>
  <si>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</si>
  <si>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</si>
  <si>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</si>
  <si>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</si>
  <si>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</si>
  <si>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</si>
  <si>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</si>
  <si>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</si>
  <si>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</si>
  <si>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</si>
  <si>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</si>
  <si>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</si>
  <si>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</si>
  <si>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</si>
  <si>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</si>
  <si>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</si>
  <si>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</si>
  <si>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</si>
  <si>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TMT</t>
    <phoneticPr fontId="3" type="noConversion"/>
  </si>
  <si>
    <t>BLG</t>
    <phoneticPr fontId="3" type="noConversion"/>
  </si>
  <si>
    <t>/  /  /  /</t>
    <phoneticPr fontId="3" type="noConversion"/>
  </si>
  <si>
    <t>김정현</t>
    <phoneticPr fontId="3" type="noConversion"/>
  </si>
  <si>
    <t>-</t>
    <phoneticPr fontId="3" type="noConversion"/>
  </si>
  <si>
    <t>KSP</t>
    <phoneticPr fontId="3" type="noConversion"/>
  </si>
  <si>
    <t>N</t>
    <phoneticPr fontId="3" type="noConversion"/>
  </si>
  <si>
    <t>20s/20k 30s/20k 40s/17k</t>
    <phoneticPr fontId="3" type="noConversion"/>
  </si>
  <si>
    <t>-</t>
    <phoneticPr fontId="3" type="noConversion"/>
  </si>
  <si>
    <t>20s/22k 30s/24k 40s/25k</t>
    <phoneticPr fontId="3" type="noConversion"/>
  </si>
  <si>
    <t>1. [UT 00:38-01:18] 구름으로 인한 관측 대기</t>
    <phoneticPr fontId="3" type="noConversion"/>
  </si>
  <si>
    <t>C_050363-050364</t>
    <phoneticPr fontId="3" type="noConversion"/>
  </si>
  <si>
    <t>2. [UT 01:20-09:22] 비로 인한 관측 대기</t>
    <phoneticPr fontId="3" type="noConversion"/>
  </si>
  <si>
    <t>3. [UT 09:22] 비로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</si>
</sst>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8" zoomScale="146" zoomScaleNormal="146" workbookViewId="0">
      <selection activeCell="B48" sqref="B48:P48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8">
        <v>45395</v>
      </c>
      <c r="D3" s="159"/>
      <c r="E3" s="1"/>
      <c r="F3" s="1"/>
      <c r="G3" s="1"/>
      <c r="H3" s="1"/>
      <c r="I3" s="1"/>
      <c r="J3" s="1"/>
      <c r="K3" s="66" t="s">
        <v>2</v>
      </c>
      <c r="L3" s="160">
        <f>(P31-(P32+P33))/P31*100</f>
        <v>9.3178036605657315</v>
      </c>
      <c r="M3" s="160"/>
      <c r="N3" s="66" t="s">
        <v>3</v>
      </c>
      <c r="O3" s="160">
        <f>(P31-P33)/P31*100</f>
        <v>100</v>
      </c>
      <c r="P3" s="160"/>
    </row>
    <row r="4" spans="2:16" ht="14.25" customHeight="1" x14ac:dyDescent="0.4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7" t="s">
        <v>7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0.96597222222222223</v>
      </c>
      <c r="D9" s="8">
        <v>2</v>
      </c>
      <c r="E9" s="8">
        <v>11.4</v>
      </c>
      <c r="F9" s="8">
        <v>42</v>
      </c>
      <c r="G9" s="36" t="s">
        <v>185</v>
      </c>
      <c r="H9" s="8">
        <v>6.4</v>
      </c>
      <c r="I9" s="36">
        <v>18.8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0.19166666666666665</v>
      </c>
      <c r="D10" s="8" t="s">
        <v>187</v>
      </c>
      <c r="E10" s="8">
        <v>8.6</v>
      </c>
      <c r="F10" s="8">
        <v>55</v>
      </c>
      <c r="G10" s="36" t="s">
        <v>185</v>
      </c>
      <c r="H10" s="8">
        <v>5.9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0.39027777777777778</v>
      </c>
      <c r="D11" s="15" t="s">
        <v>187</v>
      </c>
      <c r="E11" s="15">
        <v>6.8</v>
      </c>
      <c r="F11" s="15">
        <v>59</v>
      </c>
      <c r="G11" s="36" t="s">
        <v>185</v>
      </c>
      <c r="H11" s="15">
        <v>10.1</v>
      </c>
      <c r="I11" s="16"/>
      <c r="J11" s="9">
        <f>IF(L11, 1, 0) + IF(M11, 2, 0) + IF(N11, 4, 0) + IF(O11, 8, 0) + IF(P11, 16, 0)</f>
        <v>26</v>
      </c>
      <c r="K11" s="12" t="b">
        <v>0</v>
      </c>
      <c r="L11" s="12" t="b">
        <v>0</v>
      </c>
      <c r="M11" s="12" t="b">
        <v>1</v>
      </c>
      <c r="N11" s="12" t="b">
        <v>0</v>
      </c>
      <c r="O11" s="12" t="b">
        <v>1</v>
      </c>
      <c r="P11" s="12" t="b">
        <v>1</v>
      </c>
    </row>
    <row r="12" spans="2:16" ht="14.25" customHeight="1" thickBot="1" x14ac:dyDescent="0.5">
      <c r="B12" s="17" t="s">
        <v>25</v>
      </c>
      <c r="C12" s="18">
        <f>(24-C9)+C11</f>
        <v>23.424305555555556</v>
      </c>
      <c r="D12" s="19">
        <f>AVERAGE(D9:D11)</f>
        <v>2</v>
      </c>
      <c r="E12" s="19">
        <f>AVERAGE(E9:E11)</f>
        <v>8.9333333333333336</v>
      </c>
      <c r="F12" s="20">
        <f>AVERAGE(F9:F11)</f>
        <v>52</v>
      </c>
      <c r="G12" s="21"/>
      <c r="H12" s="22">
        <f>AVERAGE(H9:H11)</f>
        <v>7.4666666666666659</v>
      </c>
      <c r="I12" s="23"/>
      <c r="J12" s="24">
        <f>AVERAGE(J9:J11)</f>
        <v>11.333333333333334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7" t="s">
        <v>26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179</v>
      </c>
      <c r="F16" s="27" t="s">
        <v>184</v>
      </c>
      <c r="G16" s="27" t="s">
        <v>180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0.93194444444444446</v>
      </c>
      <c r="D17" s="28">
        <v>0.93333333333333324</v>
      </c>
      <c r="E17" s="28">
        <v>0.96597222222222223</v>
      </c>
      <c r="F17" s="28">
        <v>0.98749999999999993</v>
      </c>
      <c r="G17" s="28">
        <v>0.16805555555555554</v>
      </c>
      <c r="H17" s="28">
        <v>0.39027777777777778</v>
      </c>
      <c r="I17" s="28"/>
      <c r="J17" s="28"/>
      <c r="K17" s="28"/>
      <c r="L17" s="28"/>
      <c r="M17" s="28"/>
      <c r="N17" s="28"/>
      <c r="O17" s="28"/>
      <c r="P17" s="28">
        <v>0.39583333333333331</v>
      </c>
    </row>
    <row r="18" spans="2:16" ht="14.15" customHeight="1" x14ac:dyDescent="0.45">
      <c r="B18" s="35" t="s">
        <v>45</v>
      </c>
      <c r="C18" s="27">
        <v>50311</v>
      </c>
      <c r="D18" s="27">
        <v>50312</v>
      </c>
      <c r="E18" s="27">
        <v>50324</v>
      </c>
      <c r="F18" s="27">
        <v>50337</v>
      </c>
      <c r="G18" s="27"/>
      <c r="H18" s="27">
        <v>50365</v>
      </c>
      <c r="I18" s="27"/>
      <c r="J18" s="27"/>
      <c r="K18" s="27"/>
      <c r="L18" s="27"/>
      <c r="M18" s="27"/>
      <c r="N18" s="27"/>
      <c r="O18" s="27"/>
      <c r="P18" s="27">
        <v>50370</v>
      </c>
    </row>
    <row r="19" spans="2:16" ht="14.15" customHeight="1" thickBot="1" x14ac:dyDescent="0.5">
      <c r="B19" s="13" t="s">
        <v>46</v>
      </c>
      <c r="C19" s="29"/>
      <c r="D19" s="27">
        <v>50323</v>
      </c>
      <c r="E19" s="30">
        <v>50336</v>
      </c>
      <c r="F19" s="30">
        <v>50364</v>
      </c>
      <c r="G19" s="30"/>
      <c r="H19" s="30">
        <v>50369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12</v>
      </c>
      <c r="E20" s="33">
        <f t="shared" ref="E20:O20" si="0">IF(ISNUMBER(E18),E19-E18+1,"")</f>
        <v>13</v>
      </c>
      <c r="F20" s="33">
        <f t="shared" si="0"/>
        <v>28</v>
      </c>
      <c r="G20" s="33" t="str">
        <f t="shared" si="0"/>
        <v/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8" t="s">
        <v>48</v>
      </c>
      <c r="C22" s="35" t="s">
        <v>22</v>
      </c>
      <c r="D22" s="35" t="s">
        <v>24</v>
      </c>
      <c r="E22" s="35" t="s">
        <v>49</v>
      </c>
      <c r="F22" s="169" t="s">
        <v>50</v>
      </c>
      <c r="G22" s="169"/>
      <c r="H22" s="169"/>
      <c r="I22" s="169"/>
      <c r="J22" s="35" t="s">
        <v>22</v>
      </c>
      <c r="K22" s="35" t="s">
        <v>24</v>
      </c>
      <c r="L22" s="35" t="s">
        <v>49</v>
      </c>
      <c r="M22" s="169" t="s">
        <v>50</v>
      </c>
      <c r="N22" s="169"/>
      <c r="O22" s="169"/>
      <c r="P22" s="169"/>
    </row>
    <row r="23" spans="2:16" ht="13.5" customHeight="1" x14ac:dyDescent="0.45">
      <c r="B23" s="168"/>
      <c r="C23" s="36"/>
      <c r="D23" s="36"/>
      <c r="E23" s="36" t="s">
        <v>51</v>
      </c>
      <c r="F23" s="156" t="s">
        <v>181</v>
      </c>
      <c r="G23" s="156"/>
      <c r="H23" s="156"/>
      <c r="I23" s="156"/>
      <c r="J23" s="36"/>
      <c r="K23" s="36"/>
      <c r="L23" s="36" t="s">
        <v>52</v>
      </c>
      <c r="M23" s="156" t="s">
        <v>181</v>
      </c>
      <c r="N23" s="156"/>
      <c r="O23" s="156"/>
      <c r="P23" s="156"/>
    </row>
    <row r="24" spans="2:16" ht="13.5" customHeight="1" x14ac:dyDescent="0.45">
      <c r="B24" s="168"/>
      <c r="C24" s="36">
        <v>50318</v>
      </c>
      <c r="D24" s="36">
        <v>50320</v>
      </c>
      <c r="E24" s="36" t="s">
        <v>53</v>
      </c>
      <c r="F24" s="156" t="s">
        <v>186</v>
      </c>
      <c r="G24" s="156"/>
      <c r="H24" s="156"/>
      <c r="I24" s="156"/>
      <c r="J24" s="36"/>
      <c r="K24" s="36"/>
      <c r="L24" s="36" t="s">
        <v>54</v>
      </c>
      <c r="M24" s="156" t="s">
        <v>181</v>
      </c>
      <c r="N24" s="156"/>
      <c r="O24" s="156"/>
      <c r="P24" s="156"/>
    </row>
    <row r="25" spans="2:16" ht="13.5" customHeight="1" x14ac:dyDescent="0.45">
      <c r="B25" s="168"/>
      <c r="C25" s="36"/>
      <c r="D25" s="36"/>
      <c r="E25" s="36" t="s">
        <v>54</v>
      </c>
      <c r="F25" s="156" t="s">
        <v>181</v>
      </c>
      <c r="G25" s="156"/>
      <c r="H25" s="156"/>
      <c r="I25" s="156"/>
      <c r="J25" s="36"/>
      <c r="K25" s="36"/>
      <c r="L25" s="36" t="s">
        <v>53</v>
      </c>
      <c r="M25" s="156" t="s">
        <v>181</v>
      </c>
      <c r="N25" s="156"/>
      <c r="O25" s="156"/>
      <c r="P25" s="156"/>
    </row>
    <row r="26" spans="2:16" ht="13.5" customHeight="1" x14ac:dyDescent="0.45">
      <c r="B26" s="168"/>
      <c r="C26" s="36">
        <v>50321</v>
      </c>
      <c r="D26" s="36">
        <v>50323</v>
      </c>
      <c r="E26" s="36" t="s">
        <v>52</v>
      </c>
      <c r="F26" s="156" t="s">
        <v>188</v>
      </c>
      <c r="G26" s="156"/>
      <c r="H26" s="156"/>
      <c r="I26" s="156"/>
      <c r="J26" s="36"/>
      <c r="K26" s="36"/>
      <c r="L26" s="36" t="s">
        <v>51</v>
      </c>
      <c r="M26" s="156" t="s">
        <v>181</v>
      </c>
      <c r="N26" s="156"/>
      <c r="O26" s="156"/>
      <c r="P26" s="156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7" t="s">
        <v>55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0.23680555555555557</v>
      </c>
      <c r="D30" s="43">
        <v>0.17777777777777778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0.41458333333333336</v>
      </c>
    </row>
    <row r="31" spans="2:16" ht="14.15" customHeight="1" x14ac:dyDescent="0.45">
      <c r="B31" s="37" t="s">
        <v>171</v>
      </c>
      <c r="C31" s="47">
        <v>0.23680555555555557</v>
      </c>
      <c r="D31" s="7">
        <v>0.18055555555555555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0.41736111111111113</v>
      </c>
    </row>
    <row r="32" spans="2:16" ht="14.15" customHeight="1" x14ac:dyDescent="0.45">
      <c r="B32" s="37" t="s">
        <v>70</v>
      </c>
      <c r="C32" s="49">
        <v>0.23680555555555557</v>
      </c>
      <c r="D32" s="50">
        <v>0.14166666666666666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0.37847222222222221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</v>
      </c>
      <c r="D34" s="109">
        <f t="shared" ref="D34:N34" si="1">D31-D32-D33</f>
        <v>3.888888888888889E-2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3.8888888888888917E-2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3" t="s">
        <v>72</v>
      </c>
      <c r="C36" s="152" t="s">
        <v>190</v>
      </c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45">
      <c r="B37" s="154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189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 t="s">
        <v>191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 t="s">
        <v>192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0" t="s">
        <v>173</v>
      </c>
      <c r="C53" s="171"/>
      <c r="D53" s="112" t="s">
        <v>187</v>
      </c>
      <c r="E53" s="112" t="s">
        <v>187</v>
      </c>
      <c r="F53" s="112" t="s">
        <v>183</v>
      </c>
      <c r="G53" s="171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5" customHeight="1" thickTop="1" thickBot="1" x14ac:dyDescent="0.5">
      <c r="B54" s="173" t="s">
        <v>174</v>
      </c>
      <c r="C54" s="174"/>
      <c r="D54" s="174"/>
      <c r="E54" s="174"/>
      <c r="F54" s="112">
        <v>568</v>
      </c>
      <c r="G54" s="175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168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167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-163.30000000000001</v>
      </c>
      <c r="D72" s="60">
        <v>-163.80000000000001</v>
      </c>
      <c r="E72" s="100" t="s">
        <v>123</v>
      </c>
      <c r="F72" s="60">
        <v>22.9</v>
      </c>
      <c r="G72" s="60">
        <v>25.2</v>
      </c>
      <c r="H72" s="101"/>
      <c r="I72" s="97" t="s">
        <v>124</v>
      </c>
      <c r="J72" s="59">
        <v>0</v>
      </c>
      <c r="K72" s="98" t="s">
        <v>176</v>
      </c>
      <c r="L72" s="59">
        <v>0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-166.4</v>
      </c>
      <c r="D73" s="60">
        <v>-167.1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-197.9</v>
      </c>
      <c r="D74" s="60">
        <v>-196</v>
      </c>
      <c r="E74" s="102" t="s">
        <v>132</v>
      </c>
      <c r="F74" s="62">
        <v>20</v>
      </c>
      <c r="G74" s="62">
        <v>10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-111.5</v>
      </c>
      <c r="D75" s="60">
        <v>-113.1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27.3</v>
      </c>
      <c r="D76" s="60">
        <v>28.8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23.2</v>
      </c>
      <c r="D77" s="60">
        <v>25.1</v>
      </c>
      <c r="E77" s="102" t="s">
        <v>147</v>
      </c>
      <c r="F77" s="62">
        <v>240</v>
      </c>
      <c r="G77" s="62">
        <v>250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21.4</v>
      </c>
      <c r="D78" s="60">
        <v>23.4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19.8</v>
      </c>
      <c r="D79" s="60">
        <v>22.1</v>
      </c>
      <c r="E79" s="100" t="s">
        <v>157</v>
      </c>
      <c r="F79" s="60">
        <v>14.2</v>
      </c>
      <c r="G79" s="60">
        <v>11.8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5.3499999999999999E-5</v>
      </c>
      <c r="D80" s="64">
        <v>5.41E-5</v>
      </c>
      <c r="E80" s="102" t="s">
        <v>162</v>
      </c>
      <c r="F80" s="61">
        <v>38.299999999999997</v>
      </c>
      <c r="G80" s="61">
        <v>51.1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1" t="s">
        <v>166</v>
      </c>
      <c r="C84" s="161"/>
    </row>
    <row r="85" spans="2:16" ht="15" customHeight="1" x14ac:dyDescent="0.45">
      <c r="B85" s="162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45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 x14ac:dyDescent="0.4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7"/>
    </row>
    <row r="88" spans="2:16" ht="15" customHeight="1" x14ac:dyDescent="0.4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 x14ac:dyDescent="0.4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 x14ac:dyDescent="0.4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 x14ac:dyDescent="0.4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 x14ac:dyDescent="0.4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 x14ac:dyDescent="0.4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 x14ac:dyDescent="0.45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 x14ac:dyDescent="0.4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 x14ac:dyDescent="0.4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 x14ac:dyDescent="0.4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 x14ac:dyDescent="0.4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 x14ac:dyDescent="0.4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2024-04-13T09:39:58Z</dcterms:modified>
</cp:coreProperties>
</file>