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F01BB3FD-06C2-4680-8A72-C4D9CAE83A1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<sst xmlns="http://schemas.openxmlformats.org/spreadsheetml/2006/main" count="230" uniqueCount="211">
  <si>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</si>
  <si>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</si>
  <si>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</si>
  <si>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</si>
  <si>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</si>
  <si>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</si>
  <si>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</si>
  <si>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</si>
  <si>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</si>
  <si>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</si>
  <si>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</si>
  <si>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</si>
  <si>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</si>
  <si>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</si>
  <si>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</si>
  <si>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</si>
  <si>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</si>
  <si>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</si>
  <si>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</si>
  <si>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</si>
  <si>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</si>
  <si>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</si>
  <si>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</si>
  <si>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</si>
  <si>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</si>
  <si>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</si>
  <si>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</si>
  <si>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</si>
  <si>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</si>
  <si>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</si>
  <si>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</si>
  <si>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</si>
  <si>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</si>
  <si>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</si>
  <si>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</si>
  <si>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</si>
  <si>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</si>
  <si>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</si>
  <si>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</si>
  <si>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</si>
  <si>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</si>
  <si>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</si>
  <si>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</si>
  <si>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</si>
  <si>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</si>
  <si>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</si>
  <si>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</si>
  <si>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</si>
  <si>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</si>
  <si>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</si>
  <si>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</si>
  <si>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</si>
  <si>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</si>
  <si>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</si>
  <si>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</si>
  <si>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</si>
  <si>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</si>
  <si>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</si>
  <si>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</si>
  <si>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</si>
  <si>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</si>
  <si>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</si>
  <si>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</si>
  <si>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</si>
  <si>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</si>
  <si>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</si>
  <si>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</si>
  <si>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</si>
  <si>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</si>
  <si>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</si>
  <si>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</si>
  <si>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</si>
  <si>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</si>
  <si>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</si>
  <si>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</si>
  <si>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</si>
  <si>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</si>
  <si>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</si>
  <si>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</si>
  <si>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</si>
  <si>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</si>
  <si>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</si>
  <si>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</si>
  <si>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</si>
  <si>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</si>
  <si>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</si>
  <si>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</si>
  <si>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</si>
  <si>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</si>
  <si>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</si>
  <si>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</si>
  <si>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</si>
  <si>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</si>
  <si>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</si>
  <si>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</si>
  <si>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</si>
  <si>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</si>
  <si>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</si>
  <si>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</si>
  <si>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</si>
  <si>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</si>
  <si>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</si>
  <si>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</si>
  <si>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</si>
  <si>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</si>
  <si>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</si>
  <si>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</si>
  <si>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</si>
  <si>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</si>
  <si>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</si>
  <si>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</si>
  <si>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</si>
  <si>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</si>
  <si>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</si>
  <si>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</si>
  <si>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</si>
  <si>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</si>
  <si>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</si>
  <si>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</si>
  <si>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</si>
  <si>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</si>
  <si>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</si>
  <si>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</si>
  <si>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</si>
  <si>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</si>
  <si>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</si>
  <si>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</si>
  <si>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</si>
  <si>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</si>
  <si>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</si>
  <si>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</si>
  <si>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</si>
  <si>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</si>
  <si>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</si>
  <si>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</si>
  <si>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</si>
  <si>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</si>
  <si>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</si>
  <si>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</si>
  <si>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</si>
  <si>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</si>
  <si>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</si>
  <si>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</si>
  <si>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</si>
  <si>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</si>
  <si>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</si>
  <si>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</si>
  <si>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</si>
  <si>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</si>
  <si>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</si>
  <si>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</si>
  <si>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</si>
  <si>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</si>
  <si>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</si>
  <si>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</si>
  <si>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</si>
  <si>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</si>
  <si>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</si>
  <si>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</si>
  <si>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</si>
  <si>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</si>
  <si>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</si>
  <si>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</si>
  <si>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</si>
  <si>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</si>
  <si>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</si>
  <si>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</si>
  <si>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</si>
  <si>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</si>
  <si>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</si>
  <si>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</si>
  <si>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</si>
  <si>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</si>
  <si>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</si>
  <si>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</si>
  <si>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</si>
  <si>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</si>
  <si>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</si>
  <si>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</si>
  <si>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</si>
  <si>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</si>
  <si>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</si>
  <si>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</si>
  <si>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1. 돔 셔터 고장</t>
    <phoneticPr fontId="3" type="noConversion"/>
  </si>
  <si>
    <t>허정환</t>
    <phoneticPr fontId="3" type="noConversion"/>
  </si>
  <si>
    <t>KSP</t>
    <phoneticPr fontId="3" type="noConversion"/>
  </si>
  <si>
    <t>E</t>
    <phoneticPr fontId="3" type="noConversion"/>
  </si>
  <si>
    <t>/  /  /  /</t>
    <phoneticPr fontId="3" type="noConversion"/>
  </si>
  <si>
    <t>20s/20k 30s/23k 50s/23k</t>
    <phoneticPr fontId="3" type="noConversion"/>
  </si>
  <si>
    <t>30s/33k 40s/32k 50s/31k 60s/26k</t>
    <phoneticPr fontId="3" type="noConversion"/>
  </si>
  <si>
    <t>E_046205-046206</t>
    <phoneticPr fontId="3" type="noConversion"/>
  </si>
  <si>
    <t>E_046390</t>
    <phoneticPr fontId="3" type="noConversion"/>
  </si>
  <si>
    <t>1. [01:28] E_046205-046206 shutter program 다운으로 shutter와 망원경 Sync 불일치. 프로그램 재시작 후 해결</t>
    <phoneticPr fontId="3" type="noConversion"/>
  </si>
  <si>
    <t>2. [01:48] shutter program 다운 발생. 프로그램 재시작 후 해결</t>
    <phoneticPr fontId="3" type="noConversion"/>
  </si>
  <si>
    <t>E_046392</t>
    <phoneticPr fontId="3" type="noConversion"/>
  </si>
  <si>
    <t>E_046394-046395</t>
    <phoneticPr fontId="3" type="noConversion"/>
  </si>
  <si>
    <t>E_046396</t>
    <phoneticPr fontId="3" type="noConversion"/>
  </si>
  <si>
    <t>E_046402</t>
    <phoneticPr fontId="3" type="noConversion"/>
  </si>
  <si>
    <t xml:space="preserve">3. E_046390, E_046396, E_046407 이상한 형태로 영상이 찍힘. </t>
    <phoneticPr fontId="3" type="noConversion"/>
  </si>
  <si>
    <t>E_046406</t>
    <phoneticPr fontId="3" type="noConversion"/>
  </si>
  <si>
    <t>E_046407</t>
    <phoneticPr fontId="3" type="noConversion"/>
  </si>
  <si>
    <t>5. [08:55-09:23] FSA recycle 후 aux control 프로그램 재시작시 focuser control에 연결이 안되는 문제 발생. 다른 aux control 실행 아이콘으로 실행시 해결</t>
    <phoneticPr fontId="3" type="noConversion"/>
  </si>
  <si>
    <t>S</t>
    <phoneticPr fontId="3" type="noConversion"/>
  </si>
  <si>
    <t>E_046418</t>
    <phoneticPr fontId="3" type="noConversion"/>
  </si>
  <si>
    <t>E_046420</t>
    <phoneticPr fontId="3" type="noConversion"/>
  </si>
  <si>
    <t>6. E_046418 별이 찍히지 않음. (FSA 오류 메시지 뜸)</t>
    <phoneticPr fontId="3" type="noConversion"/>
  </si>
  <si>
    <t>E_046424</t>
    <phoneticPr fontId="3" type="noConversion"/>
  </si>
  <si>
    <t>E_046428-046429</t>
    <phoneticPr fontId="3" type="noConversion"/>
  </si>
  <si>
    <t>4. E_046392, E_046394, E_046395, E_046402, E_046406, E_046420, E_046424, E_046428, E_046429 별이 찍히지 않음. (FSA 오류 메시지 없음.)</t>
    <phoneticPr fontId="3" type="noConversion"/>
  </si>
  <si>
    <t>2. 멜 스펙트럼 생성용 흰색박스 전원선 및 랜선 분해 후 방풍막 설치 및 shutter auto sync. 상태로 관측 진행. 프로그램 다운 3회 발생</t>
    <phoneticPr fontId="3" type="noConversion"/>
  </si>
  <si>
    <t>3. 망원경이 타겟 주위에서 움직이는 pointing error 4회 발생. 3회까지 stow후 해결되었으나 4회에는 EIB, TCC, MOTOR 재실행 후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</si>
</sst>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45380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95.6656346749226</v>
      </c>
      <c r="M3" s="159"/>
      <c r="N3" s="66" t="s">
        <v>3</v>
      </c>
      <c r="O3" s="159">
        <f>(P31-P33)/P31*100</f>
        <v>95.6656346749226</v>
      </c>
      <c r="P3" s="159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0.97638888888888886</v>
      </c>
      <c r="D9" s="8">
        <v>1.9</v>
      </c>
      <c r="E9" s="8">
        <v>17.100000000000001</v>
      </c>
      <c r="F9" s="8">
        <v>40</v>
      </c>
      <c r="G9" s="36" t="s">
        <v>186</v>
      </c>
      <c r="H9" s="8">
        <v>0.5</v>
      </c>
      <c r="I9" s="36">
        <v>83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0.17291666666666669</v>
      </c>
      <c r="D10" s="8">
        <v>1.1000000000000001</v>
      </c>
      <c r="E10" s="8">
        <v>15.8</v>
      </c>
      <c r="F10" s="8">
        <v>50</v>
      </c>
      <c r="G10" s="36" t="s">
        <v>186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0.42499999999999999</v>
      </c>
      <c r="D11" s="15">
        <v>1.1000000000000001</v>
      </c>
      <c r="E11" s="15">
        <v>14.9</v>
      </c>
      <c r="F11" s="15">
        <v>52</v>
      </c>
      <c r="G11" s="36" t="s">
        <v>202</v>
      </c>
      <c r="H11" s="15">
        <v>0.1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23.448611111111113</v>
      </c>
      <c r="D12" s="19">
        <f>AVERAGE(D9:D11)</f>
        <v>1.3666666666666665</v>
      </c>
      <c r="E12" s="19">
        <f>AVERAGE(E9:E11)</f>
        <v>15.933333333333335</v>
      </c>
      <c r="F12" s="20">
        <f>AVERAGE(F9:F11)</f>
        <v>47.333333333333336</v>
      </c>
      <c r="G12" s="21"/>
      <c r="H12" s="22">
        <f>AVERAGE(H9:H11)</f>
        <v>0.33333333333333331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185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0.93333333333333324</v>
      </c>
      <c r="D17" s="28">
        <v>0.93472222222222223</v>
      </c>
      <c r="E17" s="28">
        <v>0.97638888888888886</v>
      </c>
      <c r="F17" s="28">
        <v>0</v>
      </c>
      <c r="G17" s="28">
        <v>0.21249999999999999</v>
      </c>
      <c r="H17" s="28">
        <v>0.42499999999999999</v>
      </c>
      <c r="I17" s="28"/>
      <c r="J17" s="28"/>
      <c r="K17" s="28"/>
      <c r="L17" s="28"/>
      <c r="M17" s="28"/>
      <c r="N17" s="28"/>
      <c r="O17" s="28"/>
      <c r="P17" s="28">
        <v>0.4291666666666667</v>
      </c>
    </row>
    <row r="18" spans="2:16" ht="14.15" customHeight="1" x14ac:dyDescent="0.45">
      <c r="B18" s="35" t="s">
        <v>45</v>
      </c>
      <c r="C18" s="27">
        <v>46144</v>
      </c>
      <c r="D18" s="27">
        <v>46145</v>
      </c>
      <c r="E18" s="27">
        <v>46157</v>
      </c>
      <c r="F18" s="27">
        <v>46171</v>
      </c>
      <c r="G18" s="27">
        <v>46301</v>
      </c>
      <c r="H18" s="27">
        <v>46431</v>
      </c>
      <c r="I18" s="27"/>
      <c r="J18" s="27"/>
      <c r="K18" s="27"/>
      <c r="L18" s="27"/>
      <c r="M18" s="27"/>
      <c r="N18" s="27"/>
      <c r="O18" s="27"/>
      <c r="P18" s="27">
        <v>46436</v>
      </c>
    </row>
    <row r="19" spans="2:16" ht="14.15" customHeight="1" thickBot="1" x14ac:dyDescent="0.5">
      <c r="B19" s="13" t="s">
        <v>46</v>
      </c>
      <c r="C19" s="29"/>
      <c r="D19" s="27">
        <v>46156</v>
      </c>
      <c r="E19" s="30">
        <v>46170</v>
      </c>
      <c r="F19" s="30">
        <v>46300</v>
      </c>
      <c r="G19" s="30">
        <v>46430</v>
      </c>
      <c r="H19" s="30">
        <v>46435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12</v>
      </c>
      <c r="E20" s="33">
        <f t="shared" ref="E20:O20" si="0">IF(ISNUMBER(E18),E19-E18+1,"")</f>
        <v>14</v>
      </c>
      <c r="F20" s="33">
        <f t="shared" si="0"/>
        <v>130</v>
      </c>
      <c r="G20" s="33">
        <f t="shared" si="0"/>
        <v>130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 t="s">
        <v>187</v>
      </c>
      <c r="G23" s="155"/>
      <c r="H23" s="155"/>
      <c r="I23" s="155"/>
      <c r="J23" s="36"/>
      <c r="K23" s="36"/>
      <c r="L23" s="36" t="s">
        <v>52</v>
      </c>
      <c r="M23" s="155" t="s">
        <v>179</v>
      </c>
      <c r="N23" s="155"/>
      <c r="O23" s="155"/>
      <c r="P23" s="155"/>
    </row>
    <row r="24" spans="2:16" ht="13.5" customHeight="1" x14ac:dyDescent="0.45">
      <c r="B24" s="167"/>
      <c r="C24" s="36">
        <v>46150</v>
      </c>
      <c r="D24" s="36">
        <v>46152</v>
      </c>
      <c r="E24" s="36" t="s">
        <v>53</v>
      </c>
      <c r="F24" s="155" t="s">
        <v>188</v>
      </c>
      <c r="G24" s="155"/>
      <c r="H24" s="155"/>
      <c r="I24" s="155"/>
      <c r="J24" s="36"/>
      <c r="K24" s="36"/>
      <c r="L24" s="36" t="s">
        <v>54</v>
      </c>
      <c r="M24" s="155" t="s">
        <v>179</v>
      </c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 t="s">
        <v>179</v>
      </c>
      <c r="G25" s="155"/>
      <c r="H25" s="155"/>
      <c r="I25" s="155"/>
      <c r="J25" s="36"/>
      <c r="K25" s="36"/>
      <c r="L25" s="36" t="s">
        <v>53</v>
      </c>
      <c r="M25" s="155" t="s">
        <v>179</v>
      </c>
      <c r="N25" s="155"/>
      <c r="O25" s="155"/>
      <c r="P25" s="155"/>
    </row>
    <row r="26" spans="2:16" ht="13.5" customHeight="1" x14ac:dyDescent="0.45">
      <c r="B26" s="167"/>
      <c r="C26" s="36">
        <v>46153</v>
      </c>
      <c r="D26" s="36">
        <v>46156</v>
      </c>
      <c r="E26" s="36" t="s">
        <v>52</v>
      </c>
      <c r="F26" s="155" t="s">
        <v>189</v>
      </c>
      <c r="G26" s="155"/>
      <c r="H26" s="155"/>
      <c r="I26" s="155"/>
      <c r="J26" s="36"/>
      <c r="K26" s="36"/>
      <c r="L26" s="36" t="s">
        <v>51</v>
      </c>
      <c r="M26" s="155" t="s">
        <v>179</v>
      </c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0.18958333333333333</v>
      </c>
      <c r="D30" s="43">
        <v>0.2076388888888889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0.39722222222222225</v>
      </c>
    </row>
    <row r="31" spans="2:16" ht="14.15" customHeight="1" x14ac:dyDescent="0.45">
      <c r="B31" s="37" t="s">
        <v>171</v>
      </c>
      <c r="C31" s="47">
        <v>0.21249999999999999</v>
      </c>
      <c r="D31" s="7">
        <v>0.21249999999999999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0.44861111111111107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>
        <v>1.9444444444444445E-2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1.9444444444444445E-2</v>
      </c>
    </row>
    <row r="34" spans="2:16" ht="14.15" customHeight="1" x14ac:dyDescent="0.45">
      <c r="B34" s="107" t="s">
        <v>172</v>
      </c>
      <c r="C34" s="109">
        <f>C31-C32-C33</f>
        <v>0.19305555555555554</v>
      </c>
      <c r="D34" s="109">
        <f t="shared" ref="D34:N34" si="1">D31-D32-D33</f>
        <v>0.21249999999999999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0.42916666666666664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2" t="s">
        <v>72</v>
      </c>
      <c r="C36" s="151" t="s">
        <v>190</v>
      </c>
      <c r="D36" s="151"/>
      <c r="E36" s="151" t="s">
        <v>191</v>
      </c>
      <c r="F36" s="151"/>
      <c r="G36" s="151" t="s">
        <v>194</v>
      </c>
      <c r="H36" s="151"/>
      <c r="I36" s="151" t="s">
        <v>195</v>
      </c>
      <c r="J36" s="151"/>
      <c r="K36" s="151" t="s">
        <v>196</v>
      </c>
      <c r="L36" s="151"/>
      <c r="M36" s="151" t="s">
        <v>197</v>
      </c>
      <c r="N36" s="151"/>
      <c r="O36" s="151" t="s">
        <v>199</v>
      </c>
      <c r="P36" s="151"/>
    </row>
    <row r="37" spans="2:16" ht="18" customHeight="1" x14ac:dyDescent="0.45">
      <c r="B37" s="153"/>
      <c r="C37" s="151" t="s">
        <v>200</v>
      </c>
      <c r="D37" s="151"/>
      <c r="E37" s="151" t="s">
        <v>203</v>
      </c>
      <c r="F37" s="151"/>
      <c r="G37" s="151" t="s">
        <v>204</v>
      </c>
      <c r="H37" s="151"/>
      <c r="I37" s="151" t="s">
        <v>206</v>
      </c>
      <c r="J37" s="151"/>
      <c r="K37" s="151" t="s">
        <v>207</v>
      </c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192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193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198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 t="s">
        <v>208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 t="s">
        <v>201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 t="s">
        <v>205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173</v>
      </c>
      <c r="C53" s="170"/>
      <c r="D53" s="112">
        <v>1.5</v>
      </c>
      <c r="E53" s="112">
        <v>0.47</v>
      </c>
      <c r="F53" s="112">
        <v>0.5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174</v>
      </c>
      <c r="C54" s="173"/>
      <c r="D54" s="173"/>
      <c r="E54" s="173"/>
      <c r="F54" s="112">
        <v>41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1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-161.30000000000001</v>
      </c>
      <c r="D72" s="60">
        <v>-162.6</v>
      </c>
      <c r="E72" s="100" t="s">
        <v>123</v>
      </c>
      <c r="F72" s="60">
        <v>23.4</v>
      </c>
      <c r="G72" s="60">
        <v>26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-165.4</v>
      </c>
      <c r="D73" s="60">
        <v>-165.8</v>
      </c>
      <c r="E73" s="102" t="s">
        <v>127</v>
      </c>
      <c r="F73" s="61">
        <v>10</v>
      </c>
      <c r="G73" s="61">
        <v>21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-194.7</v>
      </c>
      <c r="D74" s="60">
        <v>-195.7</v>
      </c>
      <c r="E74" s="102" t="s">
        <v>132</v>
      </c>
      <c r="F74" s="62">
        <v>5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-104.8</v>
      </c>
      <c r="D75" s="60">
        <v>-110.1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31.4</v>
      </c>
      <c r="D76" s="60">
        <v>28.7</v>
      </c>
      <c r="E76" s="102" t="s">
        <v>142</v>
      </c>
      <c r="F76" s="62">
        <v>15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26.8</v>
      </c>
      <c r="D77" s="60">
        <v>24.6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24.8</v>
      </c>
      <c r="D78" s="60">
        <v>22.7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23.3</v>
      </c>
      <c r="D79" s="60">
        <v>21.2</v>
      </c>
      <c r="E79" s="100" t="s">
        <v>157</v>
      </c>
      <c r="F79" s="60">
        <v>23.1</v>
      </c>
      <c r="G79" s="60">
        <v>16.899999999999999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4.8099999999999997E-5</v>
      </c>
      <c r="D80" s="64">
        <v>4.9799999999999998E-5</v>
      </c>
      <c r="E80" s="102" t="s">
        <v>162</v>
      </c>
      <c r="F80" s="61">
        <v>31.9</v>
      </c>
      <c r="G80" s="61">
        <v>53.7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166</v>
      </c>
      <c r="C84" s="160"/>
    </row>
    <row r="85" spans="2:16" ht="15" customHeight="1" x14ac:dyDescent="0.4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 t="s">
        <v>209</v>
      </c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 t="s">
        <v>210</v>
      </c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2024-03-29T10:22:54Z</dcterms:modified>
</cp:coreProperties>
</file>