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3월\"/>
    </mc:Choice>
  </mc:AlternateContent>
  <xr:revisionPtr revIDLastSave="0" documentId="13_ncr:1_{B74D95B9-4730-4720-A693-B38FBE8D773F}" xr6:coauthVersionLast="36" xr6:coauthVersionMax="36" xr10:uidLastSave="{00000000-0000-0000-0000-000000000000}"/>
  <bookViews>
    <workbookView xWindow="0" yWindow="0" windowWidth="17650" windowHeight="13080" xr2:uid="{00000000-000D-0000-FFFF-FFFF00000000}"/>
  </bookViews>
  <sheets>
    <sheet name="03-13" sheetId="1" r:id="rId1"/>
  </sheets>
  <definedNames>
    <definedName name="_xlnm.Print_Area" localSheetId="0">'03-13'!$A$1:$Q$100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<sst xmlns="http://schemas.openxmlformats.org/spreadsheetml/2006/main" count="208" uniqueCount="192">
  <si>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</si>
  <si>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</si>
  <si>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</si>
  <si>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</si>
  <si>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</si>
  <si>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</si>
  <si>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</si>
  <si>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</si>
  <si>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</si>
  <si>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</si>
  <si>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</si>
  <si>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</si>
  <si>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</si>
  <si>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</si>
  <si>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</si>
  <si>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</si>
  <si>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</si>
  <si>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</si>
  <si>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</si>
  <si>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</si>
  <si>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</si>
  <si>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</si>
  <si>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</si>
  <si>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</si>
  <si>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</si>
  <si>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</si>
  <si>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</si>
  <si>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</si>
  <si>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</si>
  <si>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</si>
  <si>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</si>
  <si>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</si>
  <si>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</si>
  <si>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</si>
  <si>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</si>
  <si>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</si>
  <si>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</si>
  <si>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</si>
  <si>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</si>
  <si>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</si>
  <si>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</si>
  <si>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</si>
  <si>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</si>
  <si>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</si>
  <si>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</si>
  <si>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</si>
  <si>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</si>
  <si>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</si>
  <si>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</si>
  <si>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</si>
  <si>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</si>
  <si>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</si>
  <si>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</si>
  <si>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</si>
  <si>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</si>
  <si>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</si>
  <si>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</si>
  <si>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</si>
  <si>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</si>
  <si>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</si>
  <si>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</si>
  <si>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</si>
  <si>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</si>
  <si>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</si>
  <si>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</si>
  <si>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</si>
  <si>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</si>
  <si>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</si>
  <si>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</si>
  <si>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</si>
  <si>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</si>
  <si>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</si>
  <si>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</si>
  <si>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</si>
  <si>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</si>
  <si>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</si>
  <si>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</si>
  <si>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</si>
  <si>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</si>
  <si>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</si>
  <si>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</si>
  <si>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</si>
  <si>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</si>
  <si>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</si>
  <si>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</si>
  <si>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</si>
  <si>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</si>
  <si>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</si>
  <si>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</si>
  <si>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</si>
  <si>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</si>
  <si>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</si>
  <si>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</si>
  <si>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</si>
  <si>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</si>
  <si>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</si>
  <si>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</si>
  <si>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</si>
  <si>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</si>
  <si>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</si>
  <si>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</si>
  <si>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</si>
  <si>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</si>
  <si>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</si>
  <si>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</si>
  <si>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</si>
  <si>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</si>
  <si>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</si>
  <si>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</si>
  <si>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</si>
  <si>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</si>
  <si>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</si>
  <si>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</si>
  <si>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</si>
  <si>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</si>
  <si>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</si>
  <si>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</si>
  <si>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</si>
  <si>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</si>
  <si>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</si>
  <si>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</si>
  <si>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</si>
  <si>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</si>
  <si>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</si>
  <si>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</si>
  <si>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</si>
  <si>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</si>
  <si>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</si>
  <si>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</si>
  <si>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</si>
  <si>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</si>
  <si>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</si>
  <si>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</si>
  <si>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</si>
  <si>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</si>
  <si>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</si>
  <si>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</si>
  <si>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</si>
  <si>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</si>
  <si>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</si>
  <si>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</si>
  <si>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</si>
  <si>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</si>
  <si>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</si>
  <si>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</si>
  <si>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</si>
  <si>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</si>
  <si>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</si>
  <si>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</si>
  <si>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</si>
  <si>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</si>
  <si>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</si>
  <si>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</si>
  <si>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</si>
  <si>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</si>
  <si>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</si>
  <si>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</si>
  <si>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</si>
  <si>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</si>
  <si>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</si>
  <si>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</si>
  <si>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</si>
  <si>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</si>
  <si>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</si>
  <si>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</si>
  <si>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</si>
  <si>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</si>
  <si>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</si>
  <si>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</si>
  <si>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</si>
  <si>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</si>
  <si>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</si>
  <si>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</si>
  <si>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</si>
  <si>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</si>
  <si>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</si>
  <si>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</si>
  <si>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</si>
  <si>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</si>
  <si>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</si>
  <si>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김정현</t>
    <phoneticPr fontId="3" type="noConversion"/>
  </si>
  <si>
    <t>1. 돔 셔터 고장</t>
    <phoneticPr fontId="3" type="noConversion"/>
  </si>
  <si>
    <t>DIR-KSP</t>
    <phoneticPr fontId="3" type="noConversion"/>
  </si>
  <si>
    <t>N</t>
    <phoneticPr fontId="3" type="noConversion"/>
  </si>
  <si>
    <t>-</t>
    <phoneticPr fontId="3" type="noConversion"/>
  </si>
  <si>
    <t>C_043776</t>
    <phoneticPr fontId="3" type="noConversion"/>
  </si>
  <si>
    <t>1. [UT 23:41-00:51] 구름으로 인한 관측 대기</t>
    <phoneticPr fontId="3" type="noConversion"/>
  </si>
  <si>
    <t>2. 바람으로 인한 Dec oscillation 1회 발생 (평균 풍속 7.0)</t>
    <phoneticPr fontId="3" type="noConversion"/>
  </si>
  <si>
    <t>M_043908-043909:K</t>
    <phoneticPr fontId="3" type="noConversion"/>
  </si>
  <si>
    <t>2. [UT 05:27-05:46] TCC 작동 오류로 인한 관측 중단</t>
    <phoneticPr fontId="3" type="noConversion"/>
  </si>
  <si>
    <t>50s/8k 50s/12k 40s/14k</t>
    <phoneticPr fontId="3" type="noConversion"/>
  </si>
  <si>
    <t>40s/16k 30s/20k 20s/20k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</si>
</sst>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7" zoomScale="140" zoomScaleNormal="140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45372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90.348101265822777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0.98402777777777783</v>
      </c>
      <c r="D9" s="8" t="s">
        <v>184</v>
      </c>
      <c r="E9" s="8">
        <v>18.399999999999999</v>
      </c>
      <c r="F9" s="8">
        <v>20</v>
      </c>
      <c r="G9" s="36" t="s">
        <v>183</v>
      </c>
      <c r="H9" s="8">
        <v>6</v>
      </c>
      <c r="I9" s="36">
        <v>83</v>
      </c>
      <c r="J9" s="9">
        <f>IF(L9, 1, 0) + IF(M9, 2, 0) + IF(N9, 4, 0) + IF(O9, 8, 0) + IF(P9, 16, 0)</f>
        <v>10</v>
      </c>
      <c r="K9" s="10" t="b">
        <v>0</v>
      </c>
      <c r="L9" s="10" t="b">
        <v>0</v>
      </c>
      <c r="M9" s="10" t="b">
        <v>1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0.18194444444444444</v>
      </c>
      <c r="D10" s="8">
        <v>1.3</v>
      </c>
      <c r="E10" s="8">
        <v>14.5</v>
      </c>
      <c r="F10" s="8">
        <v>36</v>
      </c>
      <c r="G10" s="36" t="s">
        <v>183</v>
      </c>
      <c r="H10" s="8">
        <v>0.2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0.42291666666666666</v>
      </c>
      <c r="D11" s="15">
        <v>0.8</v>
      </c>
      <c r="E11" s="15">
        <v>16.100000000000001</v>
      </c>
      <c r="F11" s="15">
        <v>24</v>
      </c>
      <c r="G11" s="36" t="s">
        <v>183</v>
      </c>
      <c r="H11" s="15">
        <v>3.2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23.438888888888886</v>
      </c>
      <c r="D12" s="19">
        <f>AVERAGE(D9:D11)</f>
        <v>1.05</v>
      </c>
      <c r="E12" s="19">
        <f>AVERAGE(E9:E11)</f>
        <v>16.333333333333332</v>
      </c>
      <c r="F12" s="20">
        <f>AVERAGE(F9:F11)</f>
        <v>26.666666666666668</v>
      </c>
      <c r="G12" s="21"/>
      <c r="H12" s="22">
        <f>AVERAGE(H9:H11)</f>
        <v>3.1333333333333333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171</v>
      </c>
      <c r="E16" s="27" t="s">
        <v>177</v>
      </c>
      <c r="F16" s="27" t="s">
        <v>182</v>
      </c>
      <c r="G16" s="27" t="s">
        <v>178</v>
      </c>
      <c r="H16" s="27" t="s">
        <v>179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0.95972222222222225</v>
      </c>
      <c r="D17" s="28">
        <v>0.96111111111111114</v>
      </c>
      <c r="E17" s="28">
        <v>0.98402777777777783</v>
      </c>
      <c r="F17" s="28">
        <v>3.4027777777777775E-2</v>
      </c>
      <c r="G17" s="28">
        <v>0.24027777777777778</v>
      </c>
      <c r="H17" s="28">
        <v>0.42291666666666666</v>
      </c>
      <c r="I17" s="28"/>
      <c r="J17" s="28"/>
      <c r="K17" s="28"/>
      <c r="L17" s="28"/>
      <c r="M17" s="28"/>
      <c r="N17" s="28"/>
      <c r="O17" s="28"/>
      <c r="P17" s="28">
        <v>0.4368055555555555</v>
      </c>
    </row>
    <row r="18" spans="2:16" ht="14.15" customHeight="1" x14ac:dyDescent="0.45">
      <c r="B18" s="35" t="s">
        <v>45</v>
      </c>
      <c r="C18" s="27">
        <v>43767</v>
      </c>
      <c r="D18" s="27">
        <v>43768</v>
      </c>
      <c r="E18" s="27">
        <v>43774</v>
      </c>
      <c r="F18" s="27">
        <v>43777</v>
      </c>
      <c r="G18" s="27">
        <v>43910</v>
      </c>
      <c r="H18" s="27">
        <v>44031</v>
      </c>
      <c r="I18" s="27"/>
      <c r="J18" s="27"/>
      <c r="K18" s="27"/>
      <c r="L18" s="27"/>
      <c r="M18" s="27"/>
      <c r="N18" s="27"/>
      <c r="O18" s="27"/>
      <c r="P18" s="27">
        <v>44042</v>
      </c>
    </row>
    <row r="19" spans="2:16" ht="14.15" customHeight="1" thickBot="1" x14ac:dyDescent="0.5">
      <c r="B19" s="13" t="s">
        <v>46</v>
      </c>
      <c r="C19" s="29"/>
      <c r="D19" s="27">
        <v>43773</v>
      </c>
      <c r="E19" s="30">
        <v>43776</v>
      </c>
      <c r="F19" s="30">
        <v>43909</v>
      </c>
      <c r="G19" s="30">
        <v>44030</v>
      </c>
      <c r="H19" s="30">
        <v>44041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6</v>
      </c>
      <c r="E20" s="33">
        <f t="shared" ref="E20:O20" si="0">IF(ISNUMBER(E18),E19-E18+1,"")</f>
        <v>3</v>
      </c>
      <c r="F20" s="33">
        <f t="shared" si="0"/>
        <v>133</v>
      </c>
      <c r="G20" s="33">
        <f t="shared" si="0"/>
        <v>121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51</v>
      </c>
      <c r="F23" s="128"/>
      <c r="G23" s="128"/>
      <c r="H23" s="128"/>
      <c r="I23" s="128"/>
      <c r="J23" s="36">
        <v>44031</v>
      </c>
      <c r="K23" s="36">
        <v>44033</v>
      </c>
      <c r="L23" s="36" t="s">
        <v>52</v>
      </c>
      <c r="M23" s="128" t="s">
        <v>190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53</v>
      </c>
      <c r="F24" s="128"/>
      <c r="G24" s="128"/>
      <c r="H24" s="128"/>
      <c r="I24" s="128"/>
      <c r="J24" s="36"/>
      <c r="K24" s="36"/>
      <c r="L24" s="36" t="s">
        <v>54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54</v>
      </c>
      <c r="F25" s="128"/>
      <c r="G25" s="128"/>
      <c r="H25" s="128"/>
      <c r="I25" s="128"/>
      <c r="J25" s="36">
        <v>44034</v>
      </c>
      <c r="K25" s="36">
        <v>44036</v>
      </c>
      <c r="L25" s="36" t="s">
        <v>53</v>
      </c>
      <c r="M25" s="128" t="s">
        <v>191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52</v>
      </c>
      <c r="F26" s="128"/>
      <c r="G26" s="128"/>
      <c r="H26" s="128"/>
      <c r="I26" s="128"/>
      <c r="J26" s="36"/>
      <c r="K26" s="36"/>
      <c r="L26" s="36" t="s">
        <v>51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172</v>
      </c>
      <c r="C30" s="42">
        <v>0.16388888888888889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0.22291666666666665</v>
      </c>
      <c r="O30" s="45"/>
      <c r="P30" s="46">
        <f>SUM(C30:J30,L30:N30)</f>
        <v>0.38680555555555551</v>
      </c>
    </row>
    <row r="31" spans="2:16" ht="14.15" customHeight="1" x14ac:dyDescent="0.45">
      <c r="B31" s="37" t="s">
        <v>173</v>
      </c>
      <c r="C31" s="47">
        <v>0.18263888888888891</v>
      </c>
      <c r="D31" s="7">
        <v>0.23055555555555554</v>
      </c>
      <c r="E31" s="7"/>
      <c r="F31" s="7"/>
      <c r="G31" s="7"/>
      <c r="H31" s="7"/>
      <c r="I31" s="7"/>
      <c r="J31" s="7"/>
      <c r="K31" s="7">
        <v>2.5694444444444447E-2</v>
      </c>
      <c r="L31" s="7"/>
      <c r="M31" s="7"/>
      <c r="N31" s="7"/>
      <c r="O31" s="48"/>
      <c r="P31" s="46">
        <f>SUM(C31:O31)</f>
        <v>0.43888888888888888</v>
      </c>
    </row>
    <row r="32" spans="2:16" ht="14.15" customHeight="1" x14ac:dyDescent="0.45">
      <c r="B32" s="37" t="s">
        <v>70</v>
      </c>
      <c r="C32" s="49"/>
      <c r="D32" s="50">
        <v>2.4305555555555556E-2</v>
      </c>
      <c r="E32" s="50"/>
      <c r="F32" s="50"/>
      <c r="G32" s="50"/>
      <c r="H32" s="50"/>
      <c r="I32" s="50"/>
      <c r="J32" s="50"/>
      <c r="K32" s="50">
        <v>1.8055555555555557E-2</v>
      </c>
      <c r="L32" s="50"/>
      <c r="M32" s="50"/>
      <c r="N32" s="50"/>
      <c r="O32" s="51"/>
      <c r="P32" s="46">
        <f>SUM(C32:O32)</f>
        <v>4.2361111111111113E-2</v>
      </c>
    </row>
    <row r="33" spans="2:16" ht="14.15" customHeight="1" thickBot="1" x14ac:dyDescent="0.5">
      <c r="B33" s="109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5" customHeight="1" x14ac:dyDescent="0.45">
      <c r="B34" s="108" t="s">
        <v>174</v>
      </c>
      <c r="C34" s="110">
        <f>C31-C32-C33</f>
        <v>0.18263888888888891</v>
      </c>
      <c r="D34" s="110">
        <f t="shared" ref="D34:P34" si="1">D31-D32-D33</f>
        <v>0.20624999999999999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7.6388888888888895E-3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0">
        <f t="shared" si="1"/>
        <v>0</v>
      </c>
      <c r="P34" s="111">
        <f t="shared" si="1"/>
        <v>0.39652777777777776</v>
      </c>
    </row>
    <row r="35" spans="2:16" ht="13.5" customHeight="1" x14ac:dyDescent="0.45"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2:16" ht="18" customHeight="1" x14ac:dyDescent="0.45">
      <c r="B36" s="148" t="s">
        <v>72</v>
      </c>
      <c r="C36" s="138" t="s">
        <v>185</v>
      </c>
      <c r="D36" s="138"/>
      <c r="E36" s="138" t="s">
        <v>188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9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9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9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9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0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 t="s">
        <v>186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 t="s">
        <v>187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4"/>
      <c r="C52" s="165"/>
      <c r="D52" s="146"/>
      <c r="E52" s="146"/>
      <c r="F52" s="146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5" customHeight="1" thickTop="1" thickBot="1" x14ac:dyDescent="0.5">
      <c r="B53" s="131" t="s">
        <v>175</v>
      </c>
      <c r="C53" s="132"/>
      <c r="D53" s="113">
        <v>1.34</v>
      </c>
      <c r="E53" s="113">
        <v>1.08</v>
      </c>
      <c r="F53" s="113">
        <v>0.81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176</v>
      </c>
      <c r="C54" s="135"/>
      <c r="D54" s="135"/>
      <c r="E54" s="135"/>
      <c r="F54" s="113">
        <v>512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1" t="s">
        <v>74</v>
      </c>
      <c r="C56" s="15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2" t="s">
        <v>75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 t="s">
        <v>76</v>
      </c>
      <c r="O57" s="153"/>
      <c r="P57" s="156"/>
    </row>
    <row r="58" spans="2:16" ht="17.149999999999999" customHeight="1" x14ac:dyDescent="0.45">
      <c r="B58" s="157" t="s">
        <v>77</v>
      </c>
      <c r="C58" s="158"/>
      <c r="D58" s="159"/>
      <c r="E58" s="157" t="s">
        <v>78</v>
      </c>
      <c r="F58" s="158"/>
      <c r="G58" s="159"/>
      <c r="H58" s="158" t="s">
        <v>79</v>
      </c>
      <c r="I58" s="158"/>
      <c r="J58" s="158"/>
      <c r="K58" s="160" t="s">
        <v>80</v>
      </c>
      <c r="L58" s="158"/>
      <c r="M58" s="161"/>
      <c r="N58" s="162"/>
      <c r="O58" s="158"/>
      <c r="P58" s="163"/>
    </row>
    <row r="59" spans="2:16" ht="20.149999999999999" customHeight="1" x14ac:dyDescent="0.45">
      <c r="B59" s="167" t="s">
        <v>81</v>
      </c>
      <c r="C59" s="168"/>
      <c r="D59" s="58" t="b">
        <v>1</v>
      </c>
      <c r="E59" s="167" t="s">
        <v>82</v>
      </c>
      <c r="F59" s="168"/>
      <c r="G59" s="58" t="b">
        <v>1</v>
      </c>
      <c r="H59" s="169" t="s">
        <v>83</v>
      </c>
      <c r="I59" s="168"/>
      <c r="J59" s="58" t="b">
        <v>1</v>
      </c>
      <c r="K59" s="169" t="s">
        <v>84</v>
      </c>
      <c r="L59" s="168"/>
      <c r="M59" s="58" t="b">
        <v>1</v>
      </c>
      <c r="N59" s="170" t="s">
        <v>85</v>
      </c>
      <c r="O59" s="168"/>
      <c r="P59" s="58" t="b">
        <v>1</v>
      </c>
    </row>
    <row r="60" spans="2:16" ht="20.149999999999999" customHeight="1" x14ac:dyDescent="0.45">
      <c r="B60" s="167" t="s">
        <v>86</v>
      </c>
      <c r="C60" s="168"/>
      <c r="D60" s="58" t="b">
        <v>1</v>
      </c>
      <c r="E60" s="167" t="s">
        <v>87</v>
      </c>
      <c r="F60" s="168"/>
      <c r="G60" s="58" t="b">
        <v>1</v>
      </c>
      <c r="H60" s="169" t="s">
        <v>88</v>
      </c>
      <c r="I60" s="168"/>
      <c r="J60" s="58" t="b">
        <v>1</v>
      </c>
      <c r="K60" s="169" t="s">
        <v>89</v>
      </c>
      <c r="L60" s="168"/>
      <c r="M60" s="58" t="b">
        <v>1</v>
      </c>
      <c r="N60" s="170" t="s">
        <v>90</v>
      </c>
      <c r="O60" s="168"/>
      <c r="P60" s="58" t="b">
        <v>1</v>
      </c>
    </row>
    <row r="61" spans="2:16" ht="20.149999999999999" customHeight="1" x14ac:dyDescent="0.45">
      <c r="B61" s="167" t="s">
        <v>91</v>
      </c>
      <c r="C61" s="168"/>
      <c r="D61" s="58" t="b">
        <v>1</v>
      </c>
      <c r="E61" s="167" t="s">
        <v>92</v>
      </c>
      <c r="F61" s="168"/>
      <c r="G61" s="58" t="b">
        <v>1</v>
      </c>
      <c r="H61" s="169" t="s">
        <v>93</v>
      </c>
      <c r="I61" s="168"/>
      <c r="J61" s="58" t="b">
        <v>1</v>
      </c>
      <c r="K61" s="169" t="s">
        <v>94</v>
      </c>
      <c r="L61" s="168"/>
      <c r="M61" s="58" t="b">
        <v>1</v>
      </c>
      <c r="N61" s="170" t="s">
        <v>95</v>
      </c>
      <c r="O61" s="168"/>
      <c r="P61" s="58" t="b">
        <v>1</v>
      </c>
    </row>
    <row r="62" spans="2:16" ht="20.149999999999999" customHeight="1" x14ac:dyDescent="0.45">
      <c r="B62" s="169" t="s">
        <v>93</v>
      </c>
      <c r="C62" s="168"/>
      <c r="D62" s="58" t="b">
        <v>1</v>
      </c>
      <c r="E62" s="167" t="s">
        <v>96</v>
      </c>
      <c r="F62" s="168"/>
      <c r="G62" s="58" t="b">
        <v>1</v>
      </c>
      <c r="H62" s="169" t="s">
        <v>97</v>
      </c>
      <c r="I62" s="168"/>
      <c r="J62" s="58" t="b">
        <v>0</v>
      </c>
      <c r="K62" s="169" t="s">
        <v>98</v>
      </c>
      <c r="L62" s="168"/>
      <c r="M62" s="58" t="b">
        <v>1</v>
      </c>
      <c r="N62" s="170" t="s">
        <v>88</v>
      </c>
      <c r="O62" s="168"/>
      <c r="P62" s="58" t="b">
        <v>1</v>
      </c>
    </row>
    <row r="63" spans="2:16" ht="20.149999999999999" customHeight="1" x14ac:dyDescent="0.45">
      <c r="B63" s="169" t="s">
        <v>99</v>
      </c>
      <c r="C63" s="168"/>
      <c r="D63" s="58" t="b">
        <v>1</v>
      </c>
      <c r="E63" s="167" t="s">
        <v>100</v>
      </c>
      <c r="F63" s="168"/>
      <c r="G63" s="58" t="b">
        <v>1</v>
      </c>
      <c r="H63" s="68"/>
      <c r="I63" s="69"/>
      <c r="J63" s="70"/>
      <c r="K63" s="169" t="s">
        <v>101</v>
      </c>
      <c r="L63" s="168"/>
      <c r="M63" s="58" t="b">
        <v>1</v>
      </c>
      <c r="N63" s="170" t="s">
        <v>170</v>
      </c>
      <c r="O63" s="168"/>
      <c r="P63" s="58" t="b">
        <v>1</v>
      </c>
    </row>
    <row r="64" spans="2:16" ht="20.149999999999999" customHeight="1" x14ac:dyDescent="0.45">
      <c r="B64" s="169" t="s">
        <v>102</v>
      </c>
      <c r="C64" s="168"/>
      <c r="D64" s="58" t="b">
        <v>0</v>
      </c>
      <c r="E64" s="167" t="s">
        <v>103</v>
      </c>
      <c r="F64" s="168"/>
      <c r="G64" s="58" t="b">
        <v>1</v>
      </c>
      <c r="H64" s="71"/>
      <c r="I64" s="72"/>
      <c r="J64" s="73"/>
      <c r="K64" s="177" t="s">
        <v>104</v>
      </c>
      <c r="L64" s="178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7" t="s">
        <v>169</v>
      </c>
      <c r="F65" s="168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1" t="s">
        <v>110</v>
      </c>
      <c r="C69" s="171"/>
      <c r="D69" s="81"/>
      <c r="E69" s="81"/>
      <c r="F69" s="173" t="s">
        <v>111</v>
      </c>
      <c r="G69" s="175" t="s">
        <v>112</v>
      </c>
      <c r="H69" s="81"/>
      <c r="I69" s="171" t="s">
        <v>113</v>
      </c>
      <c r="J69" s="171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120</v>
      </c>
      <c r="L71" s="59">
        <v>0</v>
      </c>
      <c r="M71" s="97" t="s">
        <v>121</v>
      </c>
      <c r="N71" s="59">
        <v>2</v>
      </c>
      <c r="O71" s="99" t="s">
        <v>122</v>
      </c>
      <c r="P71" s="59">
        <v>0</v>
      </c>
      <c r="Q71" s="107"/>
    </row>
    <row r="72" spans="2:17" ht="20.149999999999999" customHeight="1" x14ac:dyDescent="0.45">
      <c r="B72" s="100" t="s">
        <v>123</v>
      </c>
      <c r="C72" s="60">
        <v>-162.19999999999999</v>
      </c>
      <c r="D72" s="60">
        <v>-163</v>
      </c>
      <c r="E72" s="100" t="s">
        <v>124</v>
      </c>
      <c r="F72" s="60">
        <v>24.6</v>
      </c>
      <c r="G72" s="60">
        <v>23.1</v>
      </c>
      <c r="H72" s="101"/>
      <c r="I72" s="97" t="s">
        <v>125</v>
      </c>
      <c r="J72" s="59">
        <v>0</v>
      </c>
      <c r="K72" s="98" t="s">
        <v>126</v>
      </c>
      <c r="L72" s="59">
        <v>4</v>
      </c>
      <c r="M72" s="98" t="s">
        <v>127</v>
      </c>
      <c r="N72" s="59">
        <v>0</v>
      </c>
      <c r="O72" s="81"/>
      <c r="P72" s="81"/>
      <c r="Q72" s="107"/>
    </row>
    <row r="73" spans="2:17" ht="20.149999999999999" customHeight="1" x14ac:dyDescent="0.45">
      <c r="B73" s="100" t="s">
        <v>128</v>
      </c>
      <c r="C73" s="60">
        <v>-166.2</v>
      </c>
      <c r="D73" s="60">
        <v>-166.1</v>
      </c>
      <c r="E73" s="102" t="s">
        <v>129</v>
      </c>
      <c r="F73" s="61">
        <v>10</v>
      </c>
      <c r="G73" s="61">
        <v>10</v>
      </c>
      <c r="H73" s="101"/>
      <c r="I73" s="97" t="s">
        <v>130</v>
      </c>
      <c r="J73" s="59">
        <v>0</v>
      </c>
      <c r="K73" s="98" t="s">
        <v>131</v>
      </c>
      <c r="L73" s="59">
        <v>0</v>
      </c>
      <c r="M73" s="98" t="s">
        <v>132</v>
      </c>
      <c r="N73" s="59">
        <v>0</v>
      </c>
      <c r="O73" s="81"/>
      <c r="P73" s="106"/>
      <c r="Q73" s="107"/>
    </row>
    <row r="74" spans="2:17" ht="20.149999999999999" customHeight="1" x14ac:dyDescent="0.45">
      <c r="B74" s="100" t="s">
        <v>133</v>
      </c>
      <c r="C74" s="60">
        <v>-190.2</v>
      </c>
      <c r="D74" s="60">
        <v>-195</v>
      </c>
      <c r="E74" s="102" t="s">
        <v>134</v>
      </c>
      <c r="F74" s="62">
        <v>10</v>
      </c>
      <c r="G74" s="62">
        <v>10</v>
      </c>
      <c r="H74" s="101"/>
      <c r="I74" s="97" t="s">
        <v>135</v>
      </c>
      <c r="J74" s="59">
        <v>0</v>
      </c>
      <c r="K74" s="98" t="s">
        <v>136</v>
      </c>
      <c r="L74" s="59">
        <v>0</v>
      </c>
      <c r="M74" s="97" t="s">
        <v>137</v>
      </c>
      <c r="N74" s="59">
        <v>0</v>
      </c>
      <c r="O74" s="81"/>
      <c r="P74" s="81"/>
      <c r="Q74" s="107"/>
    </row>
    <row r="75" spans="2:17" ht="20.149999999999999" customHeight="1" x14ac:dyDescent="0.2">
      <c r="B75" s="100" t="s">
        <v>138</v>
      </c>
      <c r="C75" s="60">
        <v>-107.5</v>
      </c>
      <c r="D75" s="60">
        <v>-111.3</v>
      </c>
      <c r="E75" s="102" t="s">
        <v>139</v>
      </c>
      <c r="F75" s="62">
        <v>30</v>
      </c>
      <c r="G75" s="62">
        <v>30</v>
      </c>
      <c r="H75" s="103"/>
      <c r="I75" s="97" t="s">
        <v>140</v>
      </c>
      <c r="J75" s="59">
        <v>0</v>
      </c>
      <c r="K75" s="98" t="s">
        <v>141</v>
      </c>
      <c r="L75" s="59">
        <v>0</v>
      </c>
      <c r="M75" s="97" t="s">
        <v>142</v>
      </c>
      <c r="N75" s="59">
        <v>0</v>
      </c>
      <c r="O75" s="81"/>
      <c r="P75" s="81"/>
      <c r="Q75" s="107"/>
    </row>
    <row r="76" spans="2:17" ht="20.149999999999999" customHeight="1" x14ac:dyDescent="0.2">
      <c r="B76" s="100" t="s">
        <v>143</v>
      </c>
      <c r="C76" s="60">
        <v>28.6</v>
      </c>
      <c r="D76" s="60">
        <v>27.4</v>
      </c>
      <c r="E76" s="102" t="s">
        <v>144</v>
      </c>
      <c r="F76" s="62">
        <v>20</v>
      </c>
      <c r="G76" s="62">
        <v>20</v>
      </c>
      <c r="H76" s="103"/>
      <c r="I76" s="97" t="s">
        <v>145</v>
      </c>
      <c r="J76" s="59">
        <v>0</v>
      </c>
      <c r="K76" s="97" t="s">
        <v>146</v>
      </c>
      <c r="L76" s="59">
        <v>0</v>
      </c>
      <c r="M76" s="98" t="s">
        <v>147</v>
      </c>
      <c r="N76" s="59">
        <v>0</v>
      </c>
      <c r="O76" s="81"/>
      <c r="P76" s="81"/>
    </row>
    <row r="77" spans="2:17" ht="20.149999999999999" customHeight="1" x14ac:dyDescent="0.45">
      <c r="B77" s="100" t="s">
        <v>148</v>
      </c>
      <c r="C77" s="60">
        <v>24.3</v>
      </c>
      <c r="D77" s="60">
        <v>23.3</v>
      </c>
      <c r="E77" s="102" t="s">
        <v>149</v>
      </c>
      <c r="F77" s="62">
        <v>240</v>
      </c>
      <c r="G77" s="62">
        <v>240</v>
      </c>
      <c r="H77" s="101"/>
      <c r="I77" s="97" t="s">
        <v>150</v>
      </c>
      <c r="J77" s="59">
        <v>0</v>
      </c>
      <c r="K77" s="97" t="s">
        <v>151</v>
      </c>
      <c r="L77" s="59">
        <v>0</v>
      </c>
      <c r="M77" s="98" t="s">
        <v>152</v>
      </c>
      <c r="N77" s="59">
        <v>0</v>
      </c>
      <c r="O77" s="81"/>
      <c r="P77" s="81"/>
    </row>
    <row r="78" spans="2:17" ht="20.149999999999999" customHeight="1" x14ac:dyDescent="0.45">
      <c r="B78" s="100" t="s">
        <v>153</v>
      </c>
      <c r="C78" s="60">
        <v>22.3</v>
      </c>
      <c r="D78" s="60">
        <v>21.4</v>
      </c>
      <c r="E78" s="102" t="s">
        <v>154</v>
      </c>
      <c r="F78" s="63"/>
      <c r="G78" s="63"/>
      <c r="H78" s="101"/>
      <c r="I78" s="98" t="s">
        <v>155</v>
      </c>
      <c r="J78" s="59">
        <v>0</v>
      </c>
      <c r="K78" s="97" t="s">
        <v>156</v>
      </c>
      <c r="L78" s="59">
        <v>0</v>
      </c>
      <c r="M78" s="104" t="s">
        <v>157</v>
      </c>
      <c r="N78" s="59">
        <v>0</v>
      </c>
      <c r="O78" s="81"/>
      <c r="P78" s="81"/>
    </row>
    <row r="79" spans="2:17" ht="20.149999999999999" customHeight="1" x14ac:dyDescent="0.45">
      <c r="B79" s="100" t="s">
        <v>158</v>
      </c>
      <c r="C79" s="60">
        <v>20.8</v>
      </c>
      <c r="D79" s="60">
        <v>19.899999999999999</v>
      </c>
      <c r="E79" s="100" t="s">
        <v>159</v>
      </c>
      <c r="F79" s="60">
        <v>19.5</v>
      </c>
      <c r="G79" s="60">
        <v>15.5</v>
      </c>
      <c r="H79" s="101"/>
      <c r="I79" s="98" t="s">
        <v>160</v>
      </c>
      <c r="J79" s="59">
        <v>0</v>
      </c>
      <c r="K79" s="98" t="s">
        <v>161</v>
      </c>
      <c r="L79" s="59">
        <v>0</v>
      </c>
      <c r="M79" s="98" t="s">
        <v>162</v>
      </c>
      <c r="N79" s="59">
        <v>0</v>
      </c>
      <c r="O79" s="80"/>
      <c r="P79" s="80"/>
    </row>
    <row r="80" spans="2:17" ht="20.149999999999999" customHeight="1" x14ac:dyDescent="0.45">
      <c r="B80" s="105" t="s">
        <v>163</v>
      </c>
      <c r="C80" s="64">
        <v>5.2899999999999998E-5</v>
      </c>
      <c r="D80" s="64">
        <v>5.0800000000000002E-5</v>
      </c>
      <c r="E80" s="102" t="s">
        <v>164</v>
      </c>
      <c r="F80" s="61">
        <v>27.1</v>
      </c>
      <c r="G80" s="61">
        <v>34.1</v>
      </c>
      <c r="H80" s="101"/>
      <c r="I80" s="98" t="s">
        <v>165</v>
      </c>
      <c r="J80" s="59">
        <v>0</v>
      </c>
      <c r="K80" s="97" t="s">
        <v>166</v>
      </c>
      <c r="L80" s="59">
        <v>0</v>
      </c>
      <c r="M80" s="98" t="s">
        <v>167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168</v>
      </c>
      <c r="C84" s="124"/>
    </row>
    <row r="85" spans="2:16" ht="15" customHeight="1" x14ac:dyDescent="0.45">
      <c r="B85" s="125" t="s">
        <v>181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 t="s">
        <v>189</v>
      </c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1GYF53U0RQYvSpo28O0c2sUxobHJ0buLSGtZQT8q871obSZ70Q+8EQfaDvM3baXt4wHMDoz99/WUhCsfHT9tyA==" saltValue="JskjK3w1N0F/+FNI4TuV/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 J72:J80 L71:L80 N71:N80 P71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03-13</vt:lpstr>
      <vt:lpstr>'03-13'!Print_Area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2024-03-21T10:33:34Z</dcterms:modified>
</cp:coreProperties>
</file>