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2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<sst xmlns="http://schemas.openxmlformats.org/spreadsheetml/2006/main" count="219" uniqueCount="205">
  <si>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</si>
  <si>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</si>
  <si>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</si>
  <si>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</si>
  <si>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</si>
  <si>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</si>
  <si>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</si>
  <si>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</si>
  <si>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</si>
  <si>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</si>
  <si>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</si>
  <si>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</si>
  <si>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</si>
  <si>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</si>
  <si>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</si>
  <si>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</si>
  <si>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</si>
  <si>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</si>
  <si>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</si>
  <si>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</si>
  <si>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</si>
  <si>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</si>
  <si>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</si>
  <si>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</si>
  <si>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</si>
  <si>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</si>
  <si>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</si>
  <si>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</si>
  <si>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</si>
  <si>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</si>
  <si>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</si>
  <si>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</si>
  <si>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</si>
  <si>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</si>
  <si>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</si>
  <si>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</si>
  <si>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</si>
  <si>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</si>
  <si>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</si>
  <si>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</si>
  <si>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</si>
  <si>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</si>
  <si>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</si>
  <si>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</si>
  <si>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</si>
  <si>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</si>
  <si>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</si>
  <si>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</si>
  <si>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</si>
  <si>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</si>
  <si>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</si>
  <si>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</si>
  <si>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</si>
  <si>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</si>
  <si>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</si>
  <si>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</si>
  <si>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</si>
  <si>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</si>
  <si>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</si>
  <si>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</si>
  <si>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</si>
  <si>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</si>
  <si>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</si>
  <si>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</si>
  <si>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</si>
  <si>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</si>
  <si>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</si>
  <si>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</si>
  <si>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</si>
  <si>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</si>
  <si>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</si>
  <si>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</si>
  <si>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</si>
  <si>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</si>
  <si>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</si>
  <si>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</si>
  <si>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</si>
  <si>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</si>
  <si>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</si>
  <si>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</si>
  <si>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</si>
  <si>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</si>
  <si>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</si>
  <si>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</si>
  <si>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</si>
  <si>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</si>
  <si>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</si>
  <si>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</si>
  <si>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</si>
  <si>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</si>
  <si>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</si>
  <si>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</si>
  <si>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</si>
  <si>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</si>
  <si>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</si>
  <si>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</si>
  <si>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</si>
  <si>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</si>
  <si>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</si>
  <si>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</si>
  <si>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</si>
  <si>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</si>
  <si>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</si>
  <si>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</si>
  <si>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</si>
  <si>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</si>
  <si>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</si>
  <si>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</si>
  <si>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</si>
  <si>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</si>
  <si>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</si>
  <si>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</si>
  <si>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</si>
  <si>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</si>
  <si>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</si>
  <si>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</si>
  <si>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</si>
  <si>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</si>
  <si>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</si>
  <si>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</si>
  <si>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</si>
  <si>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</si>
  <si>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</si>
  <si>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</si>
  <si>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</si>
  <si>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</si>
  <si>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</si>
  <si>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</si>
  <si>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</si>
  <si>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</si>
  <si>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</si>
  <si>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</si>
  <si>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</si>
  <si>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</si>
  <si>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</si>
  <si>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</si>
  <si>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</si>
  <si>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</si>
  <si>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</si>
  <si>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</si>
  <si>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</si>
  <si>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</si>
  <si>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</si>
  <si>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</si>
  <si>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</si>
  <si>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</si>
  <si>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</si>
  <si>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</si>
  <si>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</si>
  <si>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</si>
  <si>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</si>
  <si>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</si>
  <si>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</si>
  <si>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</si>
  <si>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</si>
  <si>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</si>
  <si>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</si>
  <si>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</si>
  <si>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</si>
  <si>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</si>
  <si>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</si>
  <si>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</si>
  <si>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</si>
  <si>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</si>
  <si>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</si>
  <si>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</si>
  <si>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</si>
  <si>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</si>
  <si>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</si>
  <si>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</si>
  <si>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</si>
  <si>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</si>
  <si>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</si>
  <si>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</si>
  <si>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</si>
  <si>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</si>
  <si>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</si>
  <si>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</si>
  <si>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</si>
  <si>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</si>
  <si>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</si>
  <si>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</si>
  <si>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두원재</t>
  </si>
  <si>
    <t>월령 40% 이하으로 방풍막 연결 해제</t>
  </si>
  <si>
    <t>TMT</t>
  </si>
  <si>
    <t>KAMP</t>
  </si>
  <si>
    <t>KSPT-KSP</t>
  </si>
  <si>
    <t>T_058455</t>
  </si>
  <si>
    <t>T_058455 고도 limit으로 망원경과 연결 끊기면서 별이 흐름</t>
  </si>
  <si>
    <t>[14:30-14:40]IC K 크래쉬발생으로 IC K 재실행 했지만 측정이 안되서 IC K/S/Gui 재실행 후 정상화 됨</t>
  </si>
  <si>
    <t>M_058467:K</t>
  </si>
  <si>
    <t>E_058468</t>
  </si>
  <si>
    <t>관측 컴퓨터 모니터 출력 오류 / 컴퓨터 전원 강제 종료 후 재실행 후 정상화됨 / 시간 부족해 flat 건너뜀</t>
  </si>
  <si>
    <t>M_058517-058518:M</t>
  </si>
  <si>
    <t>E_058468 IC K 크래쉬 발생으로 인한 재실행 과정에서 실행되어 자료가 없음으로 나옴</t>
  </si>
  <si>
    <t>E_058467</t>
  </si>
  <si>
    <t>E_058467 이미지 파일에 알 수 없는 점들과 상단과 하단에 노이즈 같은것 생김</t>
  </si>
  <si>
    <t>E_058499 달이 아직 뜨지 않았음에도 불구하고 가려진것처럼 밝게 나타나있음 / 원인불명  (HA:-02:42:45 / ALT:55.1 / AZ:50.8)</t>
  </si>
  <si>
    <t>SSE</t>
  </si>
  <si>
    <t>ESE</t>
  </si>
  <si>
    <t>SE</t>
  </si>
  <si>
    <t>E_058499</t>
  </si>
  <si>
    <t>관측 종료 후, 돔 flat 자동 스크립트 돌림</t>
  </si>
  <si>
    <t>36s/27k 25s/25k</t>
  </si>
  <si>
    <t>23s/29k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</si>
</sst>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41" zoomScale="145" zoomScaleNormal="145" workbookViewId="0">
      <selection activeCell="B51" sqref="B51:P51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54" t="s">
        <v>0</v>
      </c>
      <c r="C2" s="15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55">
        <v>45655</v>
      </c>
      <c r="D3" s="156"/>
      <c r="E3" s="1"/>
      <c r="F3" s="1"/>
      <c r="G3" s="1"/>
      <c r="H3" s="1"/>
      <c r="I3" s="1"/>
      <c r="J3" s="1"/>
      <c r="K3" s="66" t="s">
        <v>2</v>
      </c>
      <c r="L3" s="157">
        <f>(P31-(P32+P33))/P31*100</f>
        <v>100</v>
      </c>
      <c r="M3" s="157"/>
      <c r="N3" s="66" t="s">
        <v>3</v>
      </c>
      <c r="O3" s="157">
        <f>(P31-P33)/P31*100</f>
        <v>100</v>
      </c>
      <c r="P3" s="157"/>
    </row>
    <row r="4" spans="2:16" ht="14.25" customHeight="1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54" t="s">
        <v>6</v>
      </c>
      <c r="C7" s="15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0.45069444444444445</v>
      </c>
      <c r="D9" s="8">
        <v>1.7</v>
      </c>
      <c r="E9" s="8">
        <v>20.399999999999999</v>
      </c>
      <c r="F9" s="8">
        <v>30.4</v>
      </c>
      <c r="G9" s="36" t="s">
        <v>198</v>
      </c>
      <c r="H9" s="8">
        <v>1.7</v>
      </c>
      <c r="I9" s="36">
        <v>1.4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3.2</v>
      </c>
      <c r="E10" s="8">
        <v>18.2</v>
      </c>
      <c r="F10" s="8">
        <v>40</v>
      </c>
      <c r="G10" s="36" t="s">
        <v>199</v>
      </c>
      <c r="H10" s="8">
        <v>7.1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0.72638888888888886</v>
      </c>
      <c r="D11" s="15">
        <v>2.1</v>
      </c>
      <c r="E11" s="15">
        <v>16.100000000000001</v>
      </c>
      <c r="F11" s="15">
        <v>72.099999999999994</v>
      </c>
      <c r="G11" s="36" t="s">
        <v>200</v>
      </c>
      <c r="H11" s="15">
        <v>7.9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24.275694444444444</v>
      </c>
      <c r="D12" s="19">
        <f>AVERAGE(D9:D11)</f>
        <v>2.3333333333333335</v>
      </c>
      <c r="E12" s="19">
        <f>AVERAGE(E9:E11)</f>
        <v>18.233333333333331</v>
      </c>
      <c r="F12" s="20">
        <f>AVERAGE(F9:F11)</f>
        <v>47.5</v>
      </c>
      <c r="G12" s="21"/>
      <c r="H12" s="22">
        <f>AVERAGE(H9:H11)</f>
        <v>5.5666666666666664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54" t="s">
        <v>25</v>
      </c>
      <c r="C14" s="15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184</v>
      </c>
      <c r="F16" s="27" t="s">
        <v>185</v>
      </c>
      <c r="G16" s="117" t="s">
        <v>186</v>
      </c>
      <c r="H16" s="27" t="s">
        <v>184</v>
      </c>
      <c r="I16" s="27" t="s">
        <v>181</v>
      </c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0.4069444444444445</v>
      </c>
      <c r="D17" s="28">
        <v>0.40833333333333338</v>
      </c>
      <c r="E17" s="28">
        <v>0.42777777777777781</v>
      </c>
      <c r="F17" s="28">
        <v>0.44861111111111113</v>
      </c>
      <c r="G17" s="28">
        <v>0.52361111111111114</v>
      </c>
      <c r="H17" s="28">
        <v>0.73958333333333337</v>
      </c>
      <c r="I17" s="28">
        <v>0.76388888888888884</v>
      </c>
      <c r="J17" s="28"/>
      <c r="K17" s="28"/>
      <c r="L17" s="28"/>
      <c r="M17" s="28"/>
      <c r="N17" s="28"/>
      <c r="O17" s="28"/>
      <c r="P17" s="28">
        <v>0.77847222222222223</v>
      </c>
    </row>
    <row r="18" spans="2:16" ht="14.15" customHeight="1">
      <c r="B18" s="35" t="s">
        <v>42</v>
      </c>
      <c r="C18" s="27">
        <v>58341</v>
      </c>
      <c r="D18" s="27">
        <v>58342</v>
      </c>
      <c r="E18" s="27">
        <v>58356</v>
      </c>
      <c r="F18" s="27">
        <v>58368</v>
      </c>
      <c r="G18" s="27">
        <v>58409</v>
      </c>
      <c r="H18" s="27">
        <v>58541</v>
      </c>
      <c r="I18" s="27">
        <v>58554</v>
      </c>
      <c r="J18" s="27"/>
      <c r="K18" s="27"/>
      <c r="L18" s="27"/>
      <c r="M18" s="27"/>
      <c r="N18" s="27"/>
      <c r="O18" s="27"/>
      <c r="P18" s="27">
        <v>58566</v>
      </c>
    </row>
    <row r="19" spans="2:16" ht="14.15" customHeight="1" thickBot="1">
      <c r="B19" s="13" t="s">
        <v>43</v>
      </c>
      <c r="C19" s="29"/>
      <c r="D19" s="27">
        <v>58346</v>
      </c>
      <c r="E19" s="30">
        <v>58367</v>
      </c>
      <c r="F19" s="30">
        <v>58408</v>
      </c>
      <c r="G19" s="30">
        <v>58539</v>
      </c>
      <c r="H19" s="30">
        <v>58553</v>
      </c>
      <c r="I19" s="30">
        <v>58565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41</v>
      </c>
      <c r="G20" s="33">
        <f>IF(ISNUMBER(G18),G19-G18+1,"")</f>
        <v>131</v>
      </c>
      <c r="H20" s="33">
        <f>IF(ISNUMBER(H18),H19-H18+1,"")</f>
        <v>13</v>
      </c>
      <c r="I20" s="33">
        <f t="shared" ref="I20:O20" si="0">IF(ISNUMBER(I18),I19-I18+1,"")</f>
        <v>12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63" t="s">
        <v>45</v>
      </c>
      <c r="C22" s="35" t="s">
        <v>21</v>
      </c>
      <c r="D22" s="35" t="s">
        <v>23</v>
      </c>
      <c r="E22" s="35" t="s">
        <v>46</v>
      </c>
      <c r="F22" s="164" t="s">
        <v>47</v>
      </c>
      <c r="G22" s="164"/>
      <c r="H22" s="164"/>
      <c r="I22" s="164"/>
      <c r="J22" s="35" t="s">
        <v>21</v>
      </c>
      <c r="K22" s="35" t="s">
        <v>23</v>
      </c>
      <c r="L22" s="35" t="s">
        <v>46</v>
      </c>
      <c r="M22" s="164" t="s">
        <v>47</v>
      </c>
      <c r="N22" s="164"/>
      <c r="O22" s="164"/>
      <c r="P22" s="164"/>
    </row>
    <row r="23" spans="2:16" ht="13.5" customHeight="1">
      <c r="B23" s="163"/>
      <c r="C23" s="116"/>
      <c r="D23" s="116"/>
      <c r="E23" s="36" t="s">
        <v>48</v>
      </c>
      <c r="F23" s="162"/>
      <c r="G23" s="162"/>
      <c r="H23" s="162"/>
      <c r="I23" s="162"/>
      <c r="J23" s="106"/>
      <c r="K23" s="106"/>
      <c r="L23" s="116" t="s">
        <v>165</v>
      </c>
      <c r="M23" s="162"/>
      <c r="N23" s="162"/>
      <c r="O23" s="162"/>
      <c r="P23" s="162"/>
    </row>
    <row r="24" spans="2:16" ht="13.5" customHeight="1">
      <c r="B24" s="163"/>
      <c r="C24" s="106"/>
      <c r="D24" s="106"/>
      <c r="E24" s="113" t="s">
        <v>180</v>
      </c>
      <c r="F24" s="162"/>
      <c r="G24" s="162"/>
      <c r="H24" s="162"/>
      <c r="I24" s="162"/>
      <c r="J24" s="106">
        <v>0.76388888888888884</v>
      </c>
      <c r="K24" s="106">
        <v>0.76527777777777783</v>
      </c>
      <c r="L24" s="36" t="s">
        <v>177</v>
      </c>
      <c r="M24" s="162" t="s">
        <v>203</v>
      </c>
      <c r="N24" s="162"/>
      <c r="O24" s="162"/>
      <c r="P24" s="162"/>
    </row>
    <row r="25" spans="2:16" ht="13.5" customHeight="1">
      <c r="B25" s="163"/>
      <c r="C25" s="116"/>
      <c r="D25" s="116"/>
      <c r="E25" s="113" t="s">
        <v>171</v>
      </c>
      <c r="F25" s="162"/>
      <c r="G25" s="162"/>
      <c r="H25" s="162"/>
      <c r="I25" s="162"/>
      <c r="J25" s="106"/>
      <c r="K25" s="106"/>
      <c r="L25" s="36" t="s">
        <v>49</v>
      </c>
      <c r="M25" s="162"/>
      <c r="N25" s="162"/>
      <c r="O25" s="162"/>
      <c r="P25" s="162"/>
    </row>
    <row r="26" spans="2:16" ht="13.5" customHeight="1">
      <c r="B26" s="163"/>
      <c r="C26" s="106"/>
      <c r="D26" s="106"/>
      <c r="E26" s="113" t="s">
        <v>165</v>
      </c>
      <c r="F26" s="162"/>
      <c r="G26" s="162"/>
      <c r="H26" s="162"/>
      <c r="I26" s="162"/>
      <c r="J26" s="106">
        <v>0.77013888888888893</v>
      </c>
      <c r="K26" s="106">
        <v>0.77013888888888893</v>
      </c>
      <c r="L26" s="36" t="s">
        <v>178</v>
      </c>
      <c r="M26" s="162" t="s">
        <v>204</v>
      </c>
      <c r="N26" s="162"/>
      <c r="O26" s="162"/>
      <c r="P26" s="162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54" t="s">
        <v>50</v>
      </c>
      <c r="C28" s="154"/>
      <c r="D28" s="15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/>
      <c r="E30" s="43">
        <v>6.25E-2</v>
      </c>
      <c r="F30" s="43"/>
      <c r="G30" s="43"/>
      <c r="H30" s="43"/>
      <c r="I30" s="43">
        <v>0.21319444444444444</v>
      </c>
      <c r="J30" s="43"/>
      <c r="K30" s="44"/>
      <c r="L30" s="43"/>
      <c r="M30" s="43"/>
      <c r="N30" s="43"/>
      <c r="O30" s="45"/>
      <c r="P30" s="46">
        <f>SUM(C30:J30,L30:N30)</f>
        <v>0.27569444444444446</v>
      </c>
    </row>
    <row r="31" spans="2:16" ht="14.15" customHeight="1">
      <c r="B31" s="37" t="s">
        <v>170</v>
      </c>
      <c r="C31" s="47"/>
      <c r="D31" s="7"/>
      <c r="E31" s="7">
        <v>0.29097222222222224</v>
      </c>
      <c r="F31" s="7"/>
      <c r="G31" s="7"/>
      <c r="H31" s="7"/>
      <c r="I31" s="7"/>
      <c r="J31" s="7"/>
      <c r="K31" s="7">
        <v>3.6111111111111115E-2</v>
      </c>
      <c r="L31" s="7"/>
      <c r="M31" s="7"/>
      <c r="N31" s="7"/>
      <c r="O31" s="48"/>
      <c r="P31" s="46">
        <f>SUM(C31:N31)</f>
        <v>0.32708333333333334</v>
      </c>
    </row>
    <row r="32" spans="2:16" ht="14.15" customHeight="1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</v>
      </c>
      <c r="E34" s="110">
        <f t="shared" si="1"/>
        <v>0.29097222222222224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3.6111111111111115E-2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0.32708333333333334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9" t="s">
        <v>67</v>
      </c>
      <c r="C36" s="152" t="s">
        <v>187</v>
      </c>
      <c r="D36" s="153"/>
      <c r="E36" s="152" t="s">
        <v>190</v>
      </c>
      <c r="F36" s="153"/>
      <c r="G36" s="152" t="s">
        <v>195</v>
      </c>
      <c r="H36" s="153"/>
      <c r="I36" s="152" t="s">
        <v>191</v>
      </c>
      <c r="J36" s="153"/>
      <c r="K36" s="152" t="s">
        <v>201</v>
      </c>
      <c r="L36" s="153"/>
      <c r="M36" s="152" t="s">
        <v>193</v>
      </c>
      <c r="N36" s="153"/>
      <c r="O36" s="148"/>
      <c r="P36" s="148"/>
    </row>
    <row r="37" spans="2:16" ht="18" customHeight="1">
      <c r="B37" s="150"/>
      <c r="C37" s="152"/>
      <c r="D37" s="153"/>
      <c r="E37" s="148"/>
      <c r="F37" s="148"/>
      <c r="G37" s="148"/>
      <c r="H37" s="148"/>
      <c r="I37" s="148"/>
      <c r="J37" s="148"/>
      <c r="K37" s="148"/>
      <c r="L37" s="148"/>
      <c r="M37" s="152"/>
      <c r="N37" s="153"/>
      <c r="O37" s="148"/>
      <c r="P37" s="148"/>
    </row>
    <row r="38" spans="2:16" ht="18" customHeight="1">
      <c r="B38" s="150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2:16" ht="18" customHeight="1">
      <c r="B39" s="150"/>
      <c r="C39" s="148"/>
      <c r="D39" s="148"/>
      <c r="E39" s="148"/>
      <c r="F39" s="148"/>
      <c r="G39" s="148"/>
      <c r="H39" s="148"/>
      <c r="I39" s="148"/>
      <c r="J39" s="148"/>
      <c r="K39" s="148" t="s">
        <v>179</v>
      </c>
      <c r="L39" s="148"/>
      <c r="M39" s="148"/>
      <c r="N39" s="148"/>
      <c r="O39" s="148"/>
      <c r="P39" s="148"/>
    </row>
    <row r="40" spans="2:16" ht="18" customHeight="1">
      <c r="B40" s="150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2:16" ht="18" customHeight="1">
      <c r="B41" s="151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5" customHeight="1">
      <c r="B44" s="122" t="s">
        <v>192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 t="s">
        <v>188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 t="s">
        <v>189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2" t="s">
        <v>196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45" t="s">
        <v>194</v>
      </c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7"/>
    </row>
    <row r="49" spans="2:16" ht="14.15" customHeight="1">
      <c r="B49" s="145" t="s">
        <v>197</v>
      </c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 t="s">
        <v>202</v>
      </c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22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5" customHeight="1" thickBot="1">
      <c r="B53" s="130" t="s">
        <v>168</v>
      </c>
      <c r="C53" s="131"/>
      <c r="D53" s="115"/>
      <c r="E53" s="115"/>
      <c r="F53" s="115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5" customHeight="1" thickTop="1" thickBot="1">
      <c r="B54" s="125" t="s">
        <v>172</v>
      </c>
      <c r="C54" s="126"/>
      <c r="D54" s="126"/>
      <c r="E54" s="126"/>
      <c r="F54" s="112"/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/>
    <row r="56" spans="2:16" ht="17.25" customHeight="1">
      <c r="B56" s="174" t="s">
        <v>69</v>
      </c>
      <c r="C56" s="174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75" t="s">
        <v>70</v>
      </c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7"/>
      <c r="N57" s="178" t="s">
        <v>71</v>
      </c>
      <c r="O57" s="176"/>
      <c r="P57" s="179"/>
    </row>
    <row r="58" spans="2:16" ht="17.149999999999999" customHeight="1">
      <c r="B58" s="180" t="s">
        <v>72</v>
      </c>
      <c r="C58" s="181"/>
      <c r="D58" s="182"/>
      <c r="E58" s="180" t="s">
        <v>73</v>
      </c>
      <c r="F58" s="181"/>
      <c r="G58" s="182"/>
      <c r="H58" s="181" t="s">
        <v>74</v>
      </c>
      <c r="I58" s="181"/>
      <c r="J58" s="181"/>
      <c r="K58" s="183" t="s">
        <v>75</v>
      </c>
      <c r="L58" s="181"/>
      <c r="M58" s="184"/>
      <c r="N58" s="185"/>
      <c r="O58" s="181"/>
      <c r="P58" s="186"/>
    </row>
    <row r="59" spans="2:16" ht="20.149999999999999" customHeight="1">
      <c r="B59" s="118" t="s">
        <v>76</v>
      </c>
      <c r="C59" s="119"/>
      <c r="D59" s="58">
        <v>7</v>
      </c>
      <c r="E59" s="118" t="s">
        <v>77</v>
      </c>
      <c r="F59" s="119"/>
      <c r="G59" s="58" t="b">
        <v>1</v>
      </c>
      <c r="H59" s="120" t="s">
        <v>78</v>
      </c>
      <c r="I59" s="119"/>
      <c r="J59" s="58" t="b">
        <v>1</v>
      </c>
      <c r="K59" s="120" t="s">
        <v>79</v>
      </c>
      <c r="L59" s="119"/>
      <c r="M59" s="58" t="b">
        <v>1</v>
      </c>
      <c r="N59" s="121" t="s">
        <v>80</v>
      </c>
      <c r="O59" s="119"/>
      <c r="P59" s="58" t="b">
        <v>1</v>
      </c>
    </row>
    <row r="60" spans="2:16" ht="20.149999999999999" customHeight="1">
      <c r="B60" s="118" t="s">
        <v>81</v>
      </c>
      <c r="C60" s="119"/>
      <c r="D60" s="58" t="b">
        <v>1</v>
      </c>
      <c r="E60" s="118" t="s">
        <v>82</v>
      </c>
      <c r="F60" s="119"/>
      <c r="G60" s="58" t="b">
        <v>1</v>
      </c>
      <c r="H60" s="120" t="s">
        <v>83</v>
      </c>
      <c r="I60" s="119"/>
      <c r="J60" s="58" t="b">
        <v>1</v>
      </c>
      <c r="K60" s="120" t="s">
        <v>84</v>
      </c>
      <c r="L60" s="119"/>
      <c r="M60" s="58" t="b">
        <v>1</v>
      </c>
      <c r="N60" s="121" t="s">
        <v>85</v>
      </c>
      <c r="O60" s="119"/>
      <c r="P60" s="58" t="b">
        <v>1</v>
      </c>
    </row>
    <row r="61" spans="2:16" ht="20.149999999999999" customHeight="1">
      <c r="B61" s="118" t="s">
        <v>86</v>
      </c>
      <c r="C61" s="119"/>
      <c r="D61" s="58" t="b">
        <v>1</v>
      </c>
      <c r="E61" s="118" t="s">
        <v>87</v>
      </c>
      <c r="F61" s="119"/>
      <c r="G61" s="58" t="b">
        <v>1</v>
      </c>
      <c r="H61" s="120" t="s">
        <v>88</v>
      </c>
      <c r="I61" s="119"/>
      <c r="J61" s="58" t="b">
        <v>1</v>
      </c>
      <c r="K61" s="120" t="s">
        <v>89</v>
      </c>
      <c r="L61" s="119"/>
      <c r="M61" s="58" t="b">
        <v>1</v>
      </c>
      <c r="N61" s="121" t="s">
        <v>90</v>
      </c>
      <c r="O61" s="119"/>
      <c r="P61" s="58" t="b">
        <v>1</v>
      </c>
    </row>
    <row r="62" spans="2:16" ht="20.149999999999999" customHeight="1">
      <c r="B62" s="120" t="s">
        <v>88</v>
      </c>
      <c r="C62" s="119"/>
      <c r="D62" s="58" t="b">
        <v>1</v>
      </c>
      <c r="E62" s="118" t="s">
        <v>91</v>
      </c>
      <c r="F62" s="119"/>
      <c r="G62" s="58" t="b">
        <v>1</v>
      </c>
      <c r="H62" s="120" t="s">
        <v>92</v>
      </c>
      <c r="I62" s="119"/>
      <c r="J62" s="58" t="b">
        <v>0</v>
      </c>
      <c r="K62" s="120" t="s">
        <v>93</v>
      </c>
      <c r="L62" s="119"/>
      <c r="M62" s="58" t="b">
        <v>1</v>
      </c>
      <c r="N62" s="121" t="s">
        <v>83</v>
      </c>
      <c r="O62" s="119"/>
      <c r="P62" s="58" t="b">
        <v>1</v>
      </c>
    </row>
    <row r="63" spans="2:16" ht="20.149999999999999" customHeight="1">
      <c r="B63" s="120" t="s">
        <v>94</v>
      </c>
      <c r="C63" s="119"/>
      <c r="D63" s="58" t="b">
        <v>1</v>
      </c>
      <c r="E63" s="118" t="s">
        <v>95</v>
      </c>
      <c r="F63" s="119"/>
      <c r="G63" s="58" t="b">
        <v>1</v>
      </c>
      <c r="H63" s="68"/>
      <c r="I63" s="69"/>
      <c r="J63" s="70"/>
      <c r="K63" s="120" t="s">
        <v>96</v>
      </c>
      <c r="L63" s="119"/>
      <c r="M63" s="58" t="b">
        <v>1</v>
      </c>
      <c r="N63" s="121" t="s">
        <v>166</v>
      </c>
      <c r="O63" s="119"/>
      <c r="P63" s="58" t="b">
        <v>1</v>
      </c>
    </row>
    <row r="64" spans="2:16" ht="20.149999999999999" customHeight="1">
      <c r="B64" s="120" t="s">
        <v>97</v>
      </c>
      <c r="C64" s="119"/>
      <c r="D64" s="58" t="b">
        <v>0</v>
      </c>
      <c r="E64" s="118" t="s">
        <v>98</v>
      </c>
      <c r="F64" s="119"/>
      <c r="G64" s="58" t="b">
        <v>1</v>
      </c>
      <c r="H64" s="71"/>
      <c r="I64" s="72"/>
      <c r="J64" s="73"/>
      <c r="K64" s="140" t="s">
        <v>99</v>
      </c>
      <c r="L64" s="14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8" t="s">
        <v>162</v>
      </c>
      <c r="F65" s="11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34" t="s">
        <v>105</v>
      </c>
      <c r="C69" s="134"/>
      <c r="D69" s="81"/>
      <c r="E69" s="81"/>
      <c r="F69" s="136" t="s">
        <v>106</v>
      </c>
      <c r="G69" s="138" t="s">
        <v>107</v>
      </c>
      <c r="H69" s="81"/>
      <c r="I69" s="134" t="s">
        <v>108</v>
      </c>
      <c r="J69" s="134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35"/>
      <c r="C70" s="135"/>
      <c r="D70" s="85"/>
      <c r="E70" s="86"/>
      <c r="F70" s="137"/>
      <c r="G70" s="139"/>
      <c r="H70" s="87"/>
      <c r="I70" s="135"/>
      <c r="J70" s="135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-160.78899999999999</v>
      </c>
      <c r="D72" s="60">
        <v>-161.75399999999999</v>
      </c>
      <c r="E72" s="100" t="s">
        <v>118</v>
      </c>
      <c r="F72" s="60">
        <v>24.42</v>
      </c>
      <c r="G72" s="60">
        <v>24.98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-155.49</v>
      </c>
      <c r="D73" s="60">
        <v>-156.63300000000001</v>
      </c>
      <c r="E73" s="102" t="s">
        <v>122</v>
      </c>
      <c r="F73" s="61">
        <v>28.38</v>
      </c>
      <c r="G73" s="61">
        <v>33.01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-171.666</v>
      </c>
      <c r="D74" s="60">
        <v>-176.488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-119.80200000000001</v>
      </c>
      <c r="D75" s="60">
        <v>-123.529</v>
      </c>
      <c r="E75" s="102" t="s">
        <v>132</v>
      </c>
      <c r="F75" s="62">
        <v>35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34.363999999999997</v>
      </c>
      <c r="D76" s="60">
        <v>34.084000000000003</v>
      </c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30.428000000000001</v>
      </c>
      <c r="D77" s="60">
        <v>30.422999999999998</v>
      </c>
      <c r="E77" s="102" t="s">
        <v>142</v>
      </c>
      <c r="F77" s="62">
        <v>260</v>
      </c>
      <c r="G77" s="62">
        <v>260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28.17</v>
      </c>
      <c r="D78" s="60">
        <v>28.242999999999999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26.971</v>
      </c>
      <c r="D79" s="60">
        <v>27.12</v>
      </c>
      <c r="E79" s="100" t="s">
        <v>152</v>
      </c>
      <c r="F79" s="60">
        <v>19.100000000000001</v>
      </c>
      <c r="G79" s="60">
        <v>17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1.3799999999999999E-4</v>
      </c>
      <c r="D80" s="64">
        <v>8.03E-5</v>
      </c>
      <c r="E80" s="102" t="s">
        <v>157</v>
      </c>
      <c r="F80" s="61">
        <v>37</v>
      </c>
      <c r="G80" s="61">
        <v>73.2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58" t="s">
        <v>161</v>
      </c>
      <c r="C84" s="158"/>
    </row>
    <row r="85" spans="2:16" ht="15" customHeight="1">
      <c r="B85" s="159" t="s">
        <v>183</v>
      </c>
      <c r="C85" s="160"/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1"/>
    </row>
    <row r="86" spans="2:16" ht="15" customHeight="1">
      <c r="B86" s="165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7"/>
    </row>
    <row r="87" spans="2:16" ht="15" customHeight="1">
      <c r="B87" s="171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3"/>
    </row>
    <row r="88" spans="2:16" ht="15" customHeight="1">
      <c r="B88" s="165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7"/>
    </row>
    <row r="89" spans="2:16" ht="15" customHeight="1">
      <c r="B89" s="165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7"/>
    </row>
    <row r="90" spans="2:16" ht="15" customHeight="1">
      <c r="B90" s="165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7"/>
    </row>
    <row r="91" spans="2:16" ht="15" customHeight="1">
      <c r="B91" s="165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7"/>
    </row>
    <row r="92" spans="2:16" ht="15" customHeight="1">
      <c r="B92" s="165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7"/>
    </row>
    <row r="93" spans="2:16" ht="15" customHeight="1">
      <c r="B93" s="165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7"/>
    </row>
    <row r="94" spans="2:16" ht="15" customHeight="1">
      <c r="B94" s="165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7"/>
    </row>
    <row r="95" spans="2:16" ht="15" customHeight="1">
      <c r="B95" s="165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7"/>
    </row>
    <row r="96" spans="2:16" ht="15" customHeight="1">
      <c r="B96" s="165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7"/>
    </row>
    <row r="97" spans="2:16" ht="15" customHeight="1">
      <c r="B97" s="165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7"/>
    </row>
    <row r="98" spans="2:16" ht="15" customHeight="1">
      <c r="B98" s="165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7"/>
    </row>
    <row r="99" spans="2:16" ht="15" customHeight="1">
      <c r="B99" s="168"/>
      <c r="C99" s="169"/>
      <c r="D99" s="169"/>
      <c r="E99" s="169"/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70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2024-12-29T19:33:04Z</dcterms:modified>
</cp:coreProperties>
</file>