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<sst xmlns="http://schemas.openxmlformats.org/spreadsheetml/2006/main" count="213" uniqueCount="198">
  <si>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</si>
  <si>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</si>
  <si>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</si>
  <si>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</si>
  <si>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</si>
  <si>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</si>
  <si>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</si>
  <si>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</si>
  <si>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</si>
  <si>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</si>
  <si>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</si>
  <si>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</si>
  <si>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</si>
  <si>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</si>
  <si>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</si>
  <si>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</si>
  <si>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</si>
  <si>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</si>
  <si>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</si>
  <si>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</si>
  <si>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</si>
  <si>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</si>
  <si>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</si>
  <si>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</si>
  <si>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</si>
  <si>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</si>
  <si>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</si>
  <si>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</si>
  <si>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</si>
  <si>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</si>
  <si>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</si>
  <si>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</si>
  <si>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</si>
  <si>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</si>
  <si>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</si>
  <si>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</si>
  <si>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</si>
  <si>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</si>
  <si>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</si>
  <si>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</si>
  <si>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</si>
  <si>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</si>
  <si>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</si>
  <si>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</si>
  <si>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</si>
  <si>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</si>
  <si>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</si>
  <si>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</si>
  <si>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</si>
  <si>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</si>
  <si>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</si>
  <si>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</si>
  <si>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</si>
  <si>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</si>
  <si>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</si>
  <si>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</si>
  <si>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</si>
  <si>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</si>
  <si>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</si>
  <si>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</si>
  <si>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</si>
  <si>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</si>
  <si>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</si>
  <si>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</si>
  <si>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</si>
  <si>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</si>
  <si>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</si>
  <si>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</si>
  <si>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</si>
  <si>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</si>
  <si>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</si>
  <si>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</si>
  <si>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</si>
  <si>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</si>
  <si>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</si>
  <si>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</si>
  <si>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</si>
  <si>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</si>
  <si>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</si>
  <si>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</si>
  <si>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</si>
  <si>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</si>
  <si>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</si>
  <si>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</si>
  <si>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</si>
  <si>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</si>
  <si>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</si>
  <si>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</si>
  <si>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</si>
  <si>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</si>
  <si>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</si>
  <si>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</si>
  <si>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</si>
  <si>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</si>
  <si>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</si>
  <si>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</si>
  <si>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</si>
  <si>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</si>
  <si>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</si>
  <si>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</si>
  <si>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</si>
  <si>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</si>
  <si>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</si>
  <si>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</si>
  <si>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</si>
  <si>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</si>
  <si>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</si>
  <si>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</si>
  <si>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</si>
  <si>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</si>
  <si>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</si>
  <si>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</si>
  <si>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</si>
  <si>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</si>
  <si>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</si>
  <si>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</si>
  <si>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</si>
  <si>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</si>
  <si>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</si>
  <si>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</si>
  <si>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</si>
  <si>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</si>
  <si>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</si>
  <si>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</si>
  <si>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</si>
  <si>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</si>
  <si>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</si>
  <si>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</si>
  <si>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</si>
  <si>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</si>
  <si>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</si>
  <si>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</si>
  <si>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</si>
  <si>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</si>
  <si>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</si>
  <si>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</si>
  <si>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</si>
  <si>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</si>
  <si>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</si>
  <si>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</si>
  <si>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</si>
  <si>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</si>
  <si>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</si>
  <si>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</si>
  <si>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</si>
  <si>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</si>
  <si>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</si>
  <si>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</si>
  <si>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</si>
  <si>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</si>
  <si>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</si>
  <si>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</si>
  <si>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</si>
  <si>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</si>
  <si>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</si>
  <si>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</si>
  <si>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</si>
  <si>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</si>
  <si>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</si>
  <si>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</si>
  <si>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</si>
  <si>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</si>
  <si>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</si>
  <si>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</si>
  <si>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</si>
  <si>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</si>
  <si>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</si>
  <si>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</si>
  <si>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</si>
  <si>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</si>
  <si>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</si>
  <si>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</si>
  <si>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</si>
  <si>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</si>
  <si>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</si>
  <si>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</si>
  <si>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</si>
  <si>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</si>
  <si>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</si>
  <si>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</si>
  <si>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</si>
  <si>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</si>
  <si>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</si>
  <si>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두원재</t>
  </si>
  <si>
    <t>TMT</t>
  </si>
  <si>
    <t>월령 40% 이하으로 방풍막 연결 해제</t>
  </si>
  <si>
    <t>10s/29k 13s/25k 17s/23k</t>
  </si>
  <si>
    <t>T_057519</t>
  </si>
  <si>
    <t>T_057519 고도 limit으로 망원경과 연결 끊기면서 별이 흐름</t>
  </si>
  <si>
    <t>KAMP</t>
  </si>
  <si>
    <t>KSP</t>
  </si>
  <si>
    <t>M_057639-057641:M</t>
  </si>
  <si>
    <t>17s/24k 22s/26k 27s/22k</t>
  </si>
  <si>
    <t>ENE</t>
  </si>
  <si>
    <t>SSE</t>
  </si>
  <si>
    <t>SE</t>
  </si>
  <si>
    <t>x</t>
  </si>
  <si>
    <t>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</si>
</sst>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3" zoomScale="145" zoomScaleNormal="145" workbookViewId="0">
      <selection activeCell="G36" sqref="G36:H3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45650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183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</v>
      </c>
      <c r="D9" s="8">
        <v>2</v>
      </c>
      <c r="E9" s="8">
        <v>18.399999999999999</v>
      </c>
      <c r="F9" s="8">
        <v>30</v>
      </c>
      <c r="G9" s="36" t="s">
        <v>193</v>
      </c>
      <c r="H9" s="8">
        <v>1</v>
      </c>
      <c r="I9" s="36">
        <v>36.5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17.100000000000001</v>
      </c>
      <c r="F10" s="8">
        <v>36.700000000000003</v>
      </c>
      <c r="G10" s="36" t="s">
        <v>194</v>
      </c>
      <c r="H10" s="8">
        <v>7.5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0.72430555555555554</v>
      </c>
      <c r="D11" s="15">
        <v>1.5</v>
      </c>
      <c r="E11" s="15">
        <v>16</v>
      </c>
      <c r="F11" s="15">
        <v>39.1</v>
      </c>
      <c r="G11" s="36" t="s">
        <v>195</v>
      </c>
      <c r="H11" s="15">
        <v>2.2000000000000002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24.274305555555557</v>
      </c>
      <c r="D12" s="19">
        <f>AVERAGE(D9:D11)</f>
        <v>1.6666666666666667</v>
      </c>
      <c r="E12" s="19">
        <f>AVERAGE(E9:E11)</f>
        <v>17.166666666666668</v>
      </c>
      <c r="F12" s="20">
        <f>AVERAGE(F9:F11)</f>
        <v>35.266666666666673</v>
      </c>
      <c r="G12" s="21"/>
      <c r="H12" s="22">
        <f>AVERAGE(H9:H11)</f>
        <v>3.5666666666666664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189</v>
      </c>
      <c r="G16" s="117" t="s">
        <v>190</v>
      </c>
      <c r="H16" s="27" t="s">
        <v>197</v>
      </c>
      <c r="I16" s="27" t="s">
        <v>184</v>
      </c>
      <c r="J16" s="27" t="s">
        <v>181</v>
      </c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0.3923611111111111</v>
      </c>
      <c r="D17" s="28">
        <v>0.39305555555555555</v>
      </c>
      <c r="E17" s="28">
        <v>0.42986111111111108</v>
      </c>
      <c r="F17" s="28">
        <v>0.4513888888888889</v>
      </c>
      <c r="G17" s="28">
        <v>0.51597222222222217</v>
      </c>
      <c r="H17" s="28">
        <v>0.59930555555555554</v>
      </c>
      <c r="I17" s="28">
        <v>0.72777777777777775</v>
      </c>
      <c r="J17" s="28">
        <v>0.76180555555555562</v>
      </c>
      <c r="K17" s="28"/>
      <c r="L17" s="28"/>
      <c r="M17" s="28"/>
      <c r="N17" s="28"/>
      <c r="O17" s="28"/>
      <c r="P17" s="28">
        <v>0.77500000000000002</v>
      </c>
    </row>
    <row r="18" spans="2:16" ht="14.15" customHeight="1">
      <c r="B18" s="35" t="s">
        <v>42</v>
      </c>
      <c r="C18" s="27">
        <v>57483</v>
      </c>
      <c r="D18" s="27">
        <v>57484</v>
      </c>
      <c r="E18" s="27">
        <v>57501</v>
      </c>
      <c r="F18" s="27">
        <v>57513</v>
      </c>
      <c r="G18" s="27">
        <v>57556</v>
      </c>
      <c r="H18" s="27">
        <v>57610</v>
      </c>
      <c r="I18" s="27">
        <v>57695</v>
      </c>
      <c r="J18" s="27">
        <v>57708</v>
      </c>
      <c r="K18" s="27"/>
      <c r="L18" s="27"/>
      <c r="M18" s="27"/>
      <c r="N18" s="27"/>
      <c r="O18" s="27"/>
      <c r="P18" s="27">
        <v>57719</v>
      </c>
    </row>
    <row r="19" spans="2:16" ht="14.15" customHeight="1" thickBot="1">
      <c r="B19" s="13" t="s">
        <v>43</v>
      </c>
      <c r="C19" s="29"/>
      <c r="D19" s="27">
        <v>57496</v>
      </c>
      <c r="E19" s="30">
        <v>57512</v>
      </c>
      <c r="F19" s="30">
        <v>57555</v>
      </c>
      <c r="G19" s="30">
        <v>57609</v>
      </c>
      <c r="H19" s="30">
        <v>57694</v>
      </c>
      <c r="I19" s="30">
        <v>57707</v>
      </c>
      <c r="J19" s="30">
        <v>57718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43</v>
      </c>
      <c r="G20" s="33">
        <f>IF(ISNUMBER(G18),G19-G18+1,"")</f>
        <v>54</v>
      </c>
      <c r="H20" s="33">
        <f>IF(ISNUMBER(H18),H19-H18+1,"")</f>
        <v>85</v>
      </c>
      <c r="I20" s="33">
        <f t="shared" ref="I20:O20" si="0">IF(ISNUMBER(I18),I19-I18+1,"")</f>
        <v>13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16">
        <v>0.40069444444444446</v>
      </c>
      <c r="D23" s="116">
        <v>0.40277777777777773</v>
      </c>
      <c r="E23" s="36" t="s">
        <v>48</v>
      </c>
      <c r="F23" s="163" t="s">
        <v>186</v>
      </c>
      <c r="G23" s="163"/>
      <c r="H23" s="163"/>
      <c r="I23" s="163"/>
      <c r="J23" s="106"/>
      <c r="K23" s="106"/>
      <c r="L23" s="116" t="s">
        <v>165</v>
      </c>
      <c r="M23" s="163" t="s">
        <v>196</v>
      </c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/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>
        <v>0.40625</v>
      </c>
      <c r="D25" s="116">
        <v>0.40833333333333338</v>
      </c>
      <c r="E25" s="113" t="s">
        <v>171</v>
      </c>
      <c r="F25" s="163" t="s">
        <v>192</v>
      </c>
      <c r="G25" s="163"/>
      <c r="H25" s="163"/>
      <c r="I25" s="163"/>
      <c r="J25" s="106"/>
      <c r="K25" s="106"/>
      <c r="L25" s="36" t="s">
        <v>49</v>
      </c>
      <c r="M25" s="163" t="s">
        <v>196</v>
      </c>
      <c r="N25" s="163"/>
      <c r="O25" s="163"/>
      <c r="P25" s="163"/>
    </row>
    <row r="26" spans="2:16" ht="13.5" customHeight="1">
      <c r="B26" s="164"/>
      <c r="C26" s="106"/>
      <c r="D26" s="106"/>
      <c r="E26" s="113" t="s">
        <v>165</v>
      </c>
      <c r="F26" s="163"/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0.12847222222222224</v>
      </c>
      <c r="O30" s="45"/>
      <c r="P30" s="46">
        <f>SUM(C30:J30,L30:N30)</f>
        <v>0.27430555555555558</v>
      </c>
    </row>
    <row r="31" spans="2:16" ht="14.15" customHeight="1">
      <c r="B31" s="37" t="s">
        <v>170</v>
      </c>
      <c r="C31" s="47"/>
      <c r="D31" s="7">
        <v>0.21180555555555555</v>
      </c>
      <c r="E31" s="7">
        <v>6.458333333333334E-2</v>
      </c>
      <c r="F31" s="7"/>
      <c r="G31" s="7"/>
      <c r="H31" s="7"/>
      <c r="I31" s="7"/>
      <c r="J31" s="7"/>
      <c r="K31" s="7">
        <v>3.6805555555555557E-2</v>
      </c>
      <c r="L31" s="7"/>
      <c r="M31" s="7"/>
      <c r="N31" s="7"/>
      <c r="O31" s="48"/>
      <c r="P31" s="46">
        <f>SUM(C31:N31)</f>
        <v>0.31319444444444444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0.21180555555555555</v>
      </c>
      <c r="E34" s="110">
        <f t="shared" si="1"/>
        <v>6.458333333333334E-2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3.6805555555555557E-2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0.31319444444444444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187</v>
      </c>
      <c r="D36" s="149"/>
      <c r="E36" s="153" t="s">
        <v>191</v>
      </c>
      <c r="F36" s="154"/>
      <c r="G36" s="153"/>
      <c r="H36" s="154"/>
      <c r="I36" s="153"/>
      <c r="J36" s="154"/>
      <c r="K36" s="153"/>
      <c r="L36" s="154"/>
      <c r="M36" s="149"/>
      <c r="N36" s="149"/>
      <c r="O36" s="149"/>
      <c r="P36" s="149"/>
    </row>
    <row r="37" spans="2:16" ht="18" customHeight="1">
      <c r="B37" s="151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188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-161.423</v>
      </c>
      <c r="D72" s="60">
        <v>-162.40199999999999</v>
      </c>
      <c r="E72" s="100" t="s">
        <v>118</v>
      </c>
      <c r="F72" s="60">
        <v>23.52</v>
      </c>
      <c r="G72" s="60">
        <v>22.24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-156.40299999999999</v>
      </c>
      <c r="D73" s="60">
        <v>-157.54</v>
      </c>
      <c r="E73" s="102" t="s">
        <v>122</v>
      </c>
      <c r="F73" s="61">
        <v>26.16</v>
      </c>
      <c r="G73" s="61">
        <v>29.71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-174.89099999999999</v>
      </c>
      <c r="D74" s="60">
        <v>-172.29300000000001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-121.441</v>
      </c>
      <c r="D75" s="60">
        <v>-124.315</v>
      </c>
      <c r="E75" s="102" t="s">
        <v>132</v>
      </c>
      <c r="F75" s="62">
        <v>40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33.340000000000003</v>
      </c>
      <c r="D76" s="60">
        <v>31.890999999999998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29.434000000000001</v>
      </c>
      <c r="D77" s="60">
        <v>28.044</v>
      </c>
      <c r="E77" s="102" t="s">
        <v>142</v>
      </c>
      <c r="F77" s="62">
        <v>260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27.169</v>
      </c>
      <c r="D78" s="60">
        <v>25.748999999999999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25.995000000000001</v>
      </c>
      <c r="D79" s="60">
        <v>24.571000000000002</v>
      </c>
      <c r="E79" s="100" t="s">
        <v>152</v>
      </c>
      <c r="F79" s="60">
        <v>17.600000000000001</v>
      </c>
      <c r="G79" s="60">
        <v>16.399999999999999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1.01E-4</v>
      </c>
      <c r="D80" s="64">
        <v>1.18E-4</v>
      </c>
      <c r="E80" s="102" t="s">
        <v>157</v>
      </c>
      <c r="F80" s="61">
        <v>35.6</v>
      </c>
      <c r="G80" s="61">
        <v>44.7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185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2024-12-24T18:58:22Z</dcterms:modified>
</cp:coreProperties>
</file>