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<sst xmlns="http://schemas.openxmlformats.org/spreadsheetml/2006/main" count="217" uniqueCount="203">
  <si>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</si>
  <si>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</si>
  <si>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</si>
  <si>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</si>
  <si>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</si>
  <si>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</si>
  <si>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</si>
  <si>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</si>
  <si>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</si>
  <si>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</si>
  <si>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</si>
  <si>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</si>
  <si>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</si>
  <si>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</si>
  <si>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</si>
  <si>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</si>
  <si>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</si>
  <si>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</si>
  <si>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</si>
  <si>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</si>
  <si>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</si>
  <si>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</si>
  <si>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</si>
  <si>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</si>
  <si>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</si>
  <si>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</si>
  <si>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</si>
  <si>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</si>
  <si>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</si>
  <si>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</si>
  <si>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</si>
  <si>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</si>
  <si>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</si>
  <si>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</si>
  <si>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</si>
  <si>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</si>
  <si>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</si>
  <si>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</si>
  <si>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</si>
  <si>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</si>
  <si>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</si>
  <si>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</si>
  <si>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</si>
  <si>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</si>
  <si>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</si>
  <si>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</si>
  <si>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</si>
  <si>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</si>
  <si>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</si>
  <si>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</si>
  <si>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</si>
  <si>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</si>
  <si>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</si>
  <si>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</si>
  <si>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</si>
  <si>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</si>
  <si>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</si>
  <si>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</si>
  <si>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</si>
  <si>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</si>
  <si>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</si>
  <si>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</si>
  <si>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</si>
  <si>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</si>
  <si>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</si>
  <si>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</si>
  <si>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</si>
  <si>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</si>
  <si>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</si>
  <si>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</si>
  <si>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</si>
  <si>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</si>
  <si>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</si>
  <si>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</si>
  <si>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</si>
  <si>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</si>
  <si>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</si>
  <si>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</si>
  <si>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</si>
  <si>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</si>
  <si>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</si>
  <si>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</si>
  <si>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</si>
  <si>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</si>
  <si>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</si>
  <si>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</si>
  <si>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</si>
  <si>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</si>
  <si>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</si>
  <si>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</si>
  <si>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</si>
  <si>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</si>
  <si>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</si>
  <si>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</si>
  <si>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</si>
  <si>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</si>
  <si>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</si>
  <si>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</si>
  <si>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</si>
  <si>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</si>
  <si>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</si>
  <si>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</si>
  <si>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</si>
  <si>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</si>
  <si>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</si>
  <si>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</si>
  <si>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</si>
  <si>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</si>
  <si>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</si>
  <si>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</si>
  <si>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</si>
  <si>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</si>
  <si>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</si>
  <si>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</si>
  <si>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</si>
  <si>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</si>
  <si>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</si>
  <si>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</si>
  <si>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</si>
  <si>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</si>
  <si>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</si>
  <si>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</si>
  <si>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</si>
  <si>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</si>
  <si>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</si>
  <si>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</si>
  <si>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</si>
  <si>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</si>
  <si>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</si>
  <si>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</si>
  <si>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</si>
  <si>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</si>
  <si>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</si>
  <si>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</si>
  <si>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</si>
  <si>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</si>
  <si>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</si>
  <si>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</si>
  <si>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</si>
  <si>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</si>
  <si>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</si>
  <si>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</si>
  <si>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</si>
  <si>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</si>
  <si>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</si>
  <si>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</si>
  <si>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</si>
  <si>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</si>
  <si>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</si>
  <si>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</si>
  <si>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</si>
  <si>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</si>
  <si>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</si>
  <si>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</si>
  <si>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</si>
  <si>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</si>
  <si>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</si>
  <si>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</si>
  <si>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</si>
  <si>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</si>
  <si>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</si>
  <si>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</si>
  <si>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</si>
  <si>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</si>
  <si>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</si>
  <si>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</si>
  <si>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</si>
  <si>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</si>
  <si>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</si>
  <si>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</si>
  <si>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</si>
  <si>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</si>
  <si>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</si>
  <si>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</si>
  <si>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</si>
  <si>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</si>
  <si>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</si>
  <si>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</si>
  <si>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</si>
  <si>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</si>
  <si>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</si>
  <si>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</si>
  <si>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월령 40% 이하로 방풍막 해제</t>
  </si>
  <si>
    <t>ALL</t>
  </si>
  <si>
    <t>TMT</t>
  </si>
  <si>
    <t>KSP</t>
  </si>
  <si>
    <t>DIR-KSP</t>
  </si>
  <si>
    <t>정예솜</t>
  </si>
  <si>
    <t>-</t>
  </si>
  <si>
    <t>C_048848-048855</t>
  </si>
  <si>
    <t>C_048858-048859</t>
  </si>
  <si>
    <t>C_048863-048865</t>
  </si>
  <si>
    <t>C_048870-048871</t>
  </si>
  <si>
    <t>[08:50] 짙은 구름으로 인한 관측 대기/ [09:26] 관측 재개/ [09:32] 짙은 구름으로 인한 관측 대기/ [11:50] 관측 재개</t>
  </si>
  <si>
    <t>[11:55] 짙은 구름으로 인한 관측 대기/ [13:03] 관측 재개/ [13:10] 짙은 구름으로 인한 관측 대기/ [13:41] 관측 재개</t>
  </si>
  <si>
    <t>[13:50] 짙은 구름으로 인한 관측 대기/ [14:06] 관측 재개/ [14:19] 짙은 구름으로 인한 관측 대기/ [14:34] 관측 재개</t>
  </si>
  <si>
    <t>C_048877-048879</t>
  </si>
  <si>
    <t>[15:04] 짙은 구름으로 인한 관측 대기/ [15:11] 관측 재개</t>
  </si>
  <si>
    <t>돔셔터컨트롤 재실행 2회</t>
  </si>
  <si>
    <t>구름으로 인한 저녁/ 새벽 flat 건너뜀</t>
  </si>
  <si>
    <t>SW</t>
  </si>
  <si>
    <t>SSW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</si>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</sst>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G83" sqref="G8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45600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48.870636550308014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0.41597222222222219</v>
      </c>
      <c r="D9" s="8" t="s">
        <v>188</v>
      </c>
      <c r="E9" s="8">
        <v>21.6</v>
      </c>
      <c r="F9" s="8">
        <v>36.5</v>
      </c>
      <c r="G9" s="36" t="s">
        <v>200</v>
      </c>
      <c r="H9" s="8">
        <v>3</v>
      </c>
      <c r="I9" s="36">
        <v>9.4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188</v>
      </c>
      <c r="E10" s="8">
        <v>20.7</v>
      </c>
      <c r="F10" s="8">
        <v>38.9</v>
      </c>
      <c r="G10" s="36" t="s">
        <v>201</v>
      </c>
      <c r="H10" s="8">
        <v>1.5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0.73472222222222217</v>
      </c>
      <c r="D11" s="15">
        <v>1.1000000000000001</v>
      </c>
      <c r="E11" s="15">
        <v>19.3</v>
      </c>
      <c r="F11" s="15">
        <v>44.1</v>
      </c>
      <c r="G11" s="36" t="s">
        <v>202</v>
      </c>
      <c r="H11" s="15">
        <v>0.1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24.318749999999998</v>
      </c>
      <c r="D12" s="19">
        <f>AVERAGE(D9:D11)</f>
        <v>1.1000000000000001</v>
      </c>
      <c r="E12" s="19">
        <f>AVERAGE(E9:E11)</f>
        <v>20.533333333333331</v>
      </c>
      <c r="F12" s="20">
        <f>AVERAGE(F9:F11)</f>
        <v>39.833333333333336</v>
      </c>
      <c r="G12" s="21"/>
      <c r="H12" s="22">
        <f>AVERAGE(H9:H11)</f>
        <v>1.5333333333333332</v>
      </c>
      <c r="I12" s="23"/>
      <c r="J12" s="24">
        <f>AVERAGE(J9:J11)</f>
        <v>5.333333333333333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165</v>
      </c>
      <c r="D16" s="27" t="s">
        <v>183</v>
      </c>
      <c r="E16" s="27" t="s">
        <v>184</v>
      </c>
      <c r="F16" s="116" t="s">
        <v>185</v>
      </c>
      <c r="G16" s="27" t="s">
        <v>186</v>
      </c>
      <c r="H16" s="27" t="s">
        <v>184</v>
      </c>
      <c r="I16" s="27" t="s">
        <v>183</v>
      </c>
      <c r="J16" s="27"/>
      <c r="K16" s="27"/>
      <c r="L16" s="27"/>
      <c r="M16" s="27"/>
      <c r="N16" s="27"/>
      <c r="O16" s="27"/>
      <c r="P16" s="27" t="s">
        <v>165</v>
      </c>
    </row>
    <row r="17" spans="2:16" ht="14.15" customHeight="1">
      <c r="B17" s="35" t="s">
        <v>41</v>
      </c>
      <c r="C17" s="28">
        <v>0.34652777777777777</v>
      </c>
      <c r="D17" s="28">
        <v>0.34722222222222227</v>
      </c>
      <c r="E17" s="28">
        <v>0.39513888888888887</v>
      </c>
      <c r="F17" s="28">
        <v>0.49236111111111108</v>
      </c>
      <c r="G17" s="28">
        <v>0.57013888888888886</v>
      </c>
      <c r="H17" s="28">
        <v>0.73541666666666661</v>
      </c>
      <c r="I17" s="28">
        <v>0.76111111111111107</v>
      </c>
      <c r="J17" s="28"/>
      <c r="K17" s="28"/>
      <c r="L17" s="28"/>
      <c r="M17" s="28"/>
      <c r="N17" s="28"/>
      <c r="O17" s="28"/>
      <c r="P17" s="28">
        <v>0.76527777777777783</v>
      </c>
    </row>
    <row r="18" spans="2:16" ht="14.15" customHeight="1">
      <c r="B18" s="35" t="s">
        <v>42</v>
      </c>
      <c r="C18" s="27">
        <v>48842</v>
      </c>
      <c r="D18" s="27">
        <v>48843</v>
      </c>
      <c r="E18" s="27">
        <v>48850</v>
      </c>
      <c r="F18" s="27">
        <v>48851</v>
      </c>
      <c r="G18" s="27">
        <v>48856</v>
      </c>
      <c r="H18" s="27">
        <v>48949</v>
      </c>
      <c r="I18" s="27">
        <v>48961</v>
      </c>
      <c r="J18" s="27"/>
      <c r="K18" s="27"/>
      <c r="L18" s="27"/>
      <c r="M18" s="27"/>
      <c r="N18" s="27"/>
      <c r="O18" s="27"/>
      <c r="P18" s="27">
        <v>48966</v>
      </c>
    </row>
    <row r="19" spans="2:16" ht="14.15" customHeight="1" thickBot="1">
      <c r="B19" s="13" t="s">
        <v>43</v>
      </c>
      <c r="C19" s="29"/>
      <c r="D19" s="27">
        <v>48847</v>
      </c>
      <c r="E19" s="30">
        <v>48850</v>
      </c>
      <c r="F19" s="30">
        <v>48855</v>
      </c>
      <c r="G19" s="30">
        <v>48948</v>
      </c>
      <c r="H19" s="30">
        <v>48960</v>
      </c>
      <c r="I19" s="30">
        <v>48965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</v>
      </c>
      <c r="F20" s="33">
        <f>IF(ISNUMBER(F18),F19-F18+1,"")</f>
        <v>5</v>
      </c>
      <c r="G20" s="33">
        <f>IF(ISNUMBER(G18),G19-G18+1,"")</f>
        <v>93</v>
      </c>
      <c r="H20" s="33">
        <f>IF(ISNUMBER(H18),H19-H18+1,"")</f>
        <v>12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48</v>
      </c>
      <c r="F23" s="177"/>
      <c r="G23" s="177"/>
      <c r="H23" s="177"/>
      <c r="I23" s="177"/>
      <c r="J23" s="106"/>
      <c r="K23" s="106"/>
      <c r="L23" s="36" t="s">
        <v>49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181</v>
      </c>
      <c r="F24" s="177"/>
      <c r="G24" s="177"/>
      <c r="H24" s="177"/>
      <c r="I24" s="177"/>
      <c r="J24" s="106"/>
      <c r="K24" s="106"/>
      <c r="L24" s="36" t="s">
        <v>178</v>
      </c>
      <c r="M24" s="177"/>
      <c r="N24" s="177"/>
      <c r="O24" s="177"/>
      <c r="P24" s="177"/>
    </row>
    <row r="25" spans="2:16" ht="13.5" customHeight="1">
      <c r="B25" s="178"/>
      <c r="C25" s="117"/>
      <c r="D25" s="117"/>
      <c r="E25" s="113" t="s">
        <v>172</v>
      </c>
      <c r="F25" s="177"/>
      <c r="G25" s="177"/>
      <c r="H25" s="177"/>
      <c r="I25" s="177"/>
      <c r="J25" s="106"/>
      <c r="K25" s="106"/>
      <c r="L25" s="36" t="s">
        <v>50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166</v>
      </c>
      <c r="F26" s="177"/>
      <c r="G26" s="177"/>
      <c r="H26" s="177"/>
      <c r="I26" s="177"/>
      <c r="J26" s="106"/>
      <c r="K26" s="106"/>
      <c r="L26" s="36" t="s">
        <v>179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170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0.17291666666666669</v>
      </c>
      <c r="O30" s="45"/>
      <c r="P30" s="46">
        <f>SUM(C30:J30,L30:N30)</f>
        <v>0.31874999999999998</v>
      </c>
    </row>
    <row r="31" spans="2:16" ht="14.15" customHeight="1">
      <c r="B31" s="37" t="s">
        <v>171</v>
      </c>
      <c r="C31" s="47"/>
      <c r="D31" s="7">
        <v>0.25625000000000003</v>
      </c>
      <c r="E31" s="7">
        <v>6.25E-2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0.33819444444444446</v>
      </c>
    </row>
    <row r="32" spans="2:16" ht="14.15" customHeight="1">
      <c r="B32" s="37" t="s">
        <v>66</v>
      </c>
      <c r="C32" s="49"/>
      <c r="D32" s="50">
        <v>0.11041666666666666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0.17291666666666666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168</v>
      </c>
      <c r="C34" s="110">
        <f>C31-C32-C33</f>
        <v>0</v>
      </c>
      <c r="D34" s="110">
        <f t="shared" ref="D34:P34" si="1">D31-D32-D33</f>
        <v>0.14583333333333337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1.9444444444444445E-2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0.1652777777777778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 t="s">
        <v>189</v>
      </c>
      <c r="D36" s="160"/>
      <c r="E36" s="164" t="s">
        <v>190</v>
      </c>
      <c r="F36" s="165"/>
      <c r="G36" s="164" t="s">
        <v>191</v>
      </c>
      <c r="H36" s="165"/>
      <c r="I36" s="164" t="s">
        <v>192</v>
      </c>
      <c r="J36" s="165"/>
      <c r="K36" s="160" t="s">
        <v>196</v>
      </c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180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69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59" t="s">
        <v>199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193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18" t="s">
        <v>194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46" t="s">
        <v>195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 t="s">
        <v>197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46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2" t="s">
        <v>169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173</v>
      </c>
      <c r="C54" s="148"/>
      <c r="D54" s="148"/>
      <c r="E54" s="148"/>
      <c r="F54" s="112"/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167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0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174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-161</v>
      </c>
      <c r="D72" s="60">
        <v>-160.69999999999999</v>
      </c>
      <c r="E72" s="100" t="s">
        <v>119</v>
      </c>
      <c r="F72" s="60">
        <v>26.3</v>
      </c>
      <c r="G72" s="60">
        <v>25.1</v>
      </c>
      <c r="H72" s="101"/>
      <c r="I72" s="97" t="s">
        <v>120</v>
      </c>
      <c r="J72" s="59">
        <v>0</v>
      </c>
      <c r="K72" s="98" t="s">
        <v>175</v>
      </c>
      <c r="L72" s="59">
        <v>0</v>
      </c>
      <c r="M72" s="98" t="s">
        <v>121</v>
      </c>
      <c r="N72" s="59">
        <v>0</v>
      </c>
      <c r="O72" s="98" t="s">
        <v>177</v>
      </c>
      <c r="P72" s="59">
        <v>0</v>
      </c>
      <c r="Q72" s="107"/>
    </row>
    <row r="73" spans="2:17" ht="20.149999999999999" customHeight="1">
      <c r="B73" s="100" t="s">
        <v>122</v>
      </c>
      <c r="C73" s="60">
        <v>-156.1</v>
      </c>
      <c r="D73" s="60">
        <v>-155.69999999999999</v>
      </c>
      <c r="E73" s="102" t="s">
        <v>123</v>
      </c>
      <c r="F73" s="61">
        <v>32</v>
      </c>
      <c r="G73" s="61">
        <v>33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176</v>
      </c>
      <c r="P73" s="59">
        <v>0</v>
      </c>
      <c r="Q73" s="107"/>
    </row>
    <row r="74" spans="2:17" ht="20.149999999999999" customHeight="1">
      <c r="B74" s="100" t="s">
        <v>127</v>
      </c>
      <c r="C74" s="60">
        <v>-174.2</v>
      </c>
      <c r="D74" s="60">
        <v>-184.1</v>
      </c>
      <c r="E74" s="102" t="s">
        <v>128</v>
      </c>
      <c r="F74" s="62">
        <v>20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-121.5</v>
      </c>
      <c r="D75" s="60">
        <v>-121.8</v>
      </c>
      <c r="E75" s="102" t="s">
        <v>133</v>
      </c>
      <c r="F75" s="62">
        <v>40</v>
      </c>
      <c r="G75" s="62">
        <v>40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35.299999999999997</v>
      </c>
      <c r="D76" s="60">
        <v>34.9</v>
      </c>
      <c r="E76" s="102" t="s">
        <v>138</v>
      </c>
      <c r="F76" s="62">
        <v>45</v>
      </c>
      <c r="G76" s="62">
        <v>45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31.6</v>
      </c>
      <c r="D77" s="60">
        <v>31</v>
      </c>
      <c r="E77" s="102" t="s">
        <v>143</v>
      </c>
      <c r="F77" s="62">
        <v>265</v>
      </c>
      <c r="G77" s="62">
        <v>260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29.4</v>
      </c>
      <c r="D78" s="60">
        <v>28.7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28.2</v>
      </c>
      <c r="D79" s="60">
        <v>27.5</v>
      </c>
      <c r="E79" s="100" t="s">
        <v>153</v>
      </c>
      <c r="F79" s="60">
        <v>17.100000000000001</v>
      </c>
      <c r="G79" s="60">
        <v>19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9.9199999999999999E-5</v>
      </c>
      <c r="D80" s="64">
        <v>6.4700000000000001E-5</v>
      </c>
      <c r="E80" s="102" t="s">
        <v>158</v>
      </c>
      <c r="F80" s="61">
        <v>48.5</v>
      </c>
      <c r="G80" s="61">
        <v>51.4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182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 t="s">
        <v>198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2024-11-04T18:27:33Z</dcterms:modified>
</cp:coreProperties>
</file>