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<sst xmlns="http://schemas.openxmlformats.org/spreadsheetml/2006/main" count="215" uniqueCount="202">
  <si>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</si>
  <si>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</si>
  <si>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</si>
  <si>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</si>
  <si>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</si>
  <si>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</si>
  <si>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</si>
  <si>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</si>
  <si>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</si>
  <si>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</si>
  <si>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</si>
  <si>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</si>
  <si>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</si>
  <si>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</si>
  <si>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</si>
  <si>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</si>
  <si>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</si>
  <si>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</si>
  <si>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</si>
  <si>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</si>
  <si>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</si>
  <si>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</si>
  <si>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</si>
  <si>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</si>
  <si>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</si>
  <si>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</si>
  <si>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</si>
  <si>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</si>
  <si>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</si>
  <si>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</si>
  <si>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</si>
  <si>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</si>
  <si>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</si>
  <si>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</si>
  <si>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</si>
  <si>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</si>
  <si>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</si>
  <si>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</si>
  <si>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</si>
  <si>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</si>
  <si>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</si>
  <si>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</si>
  <si>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</si>
  <si>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</si>
  <si>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</si>
  <si>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</si>
  <si>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</si>
  <si>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</si>
  <si>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</si>
  <si>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</si>
  <si>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</si>
  <si>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</si>
  <si>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</si>
  <si>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</si>
  <si>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</si>
  <si>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</si>
  <si>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</si>
  <si>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</si>
  <si>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</si>
  <si>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</si>
  <si>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</si>
  <si>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</si>
  <si>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</si>
  <si>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</si>
  <si>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</si>
  <si>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</si>
  <si>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</si>
  <si>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</si>
  <si>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</si>
  <si>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</si>
  <si>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</si>
  <si>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</si>
  <si>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</si>
  <si>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</si>
  <si>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</si>
  <si>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</si>
  <si>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</si>
  <si>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</si>
  <si>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</si>
  <si>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</si>
  <si>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</si>
  <si>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</si>
  <si>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</si>
  <si>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</si>
  <si>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</si>
  <si>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</si>
  <si>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</si>
  <si>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</si>
  <si>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</si>
  <si>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</si>
  <si>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</si>
  <si>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</si>
  <si>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</si>
  <si>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</si>
  <si>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</si>
  <si>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</si>
  <si>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</si>
  <si>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</si>
  <si>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</si>
  <si>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</si>
  <si>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</si>
  <si>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</si>
  <si>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</si>
  <si>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</si>
  <si>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</si>
  <si>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</si>
  <si>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</si>
  <si>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</si>
  <si>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</si>
  <si>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</si>
  <si>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</si>
  <si>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</si>
  <si>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</si>
  <si>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</si>
  <si>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</si>
  <si>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</si>
  <si>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</si>
  <si>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</si>
  <si>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</si>
  <si>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</si>
  <si>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</si>
  <si>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</si>
  <si>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</si>
  <si>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</si>
  <si>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</si>
  <si>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</si>
  <si>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</si>
  <si>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</si>
  <si>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</si>
  <si>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</si>
  <si>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</si>
  <si>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</si>
  <si>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</si>
  <si>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</si>
  <si>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</si>
  <si>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</si>
  <si>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</si>
  <si>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</si>
  <si>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</si>
  <si>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</si>
  <si>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</si>
  <si>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</si>
  <si>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</si>
  <si>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</si>
  <si>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</si>
  <si>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</si>
  <si>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</si>
  <si>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</si>
  <si>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</si>
  <si>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</si>
  <si>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</si>
  <si>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</si>
  <si>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</si>
  <si>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</si>
  <si>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</si>
  <si>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</si>
  <si>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</si>
  <si>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</si>
  <si>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</si>
  <si>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</si>
  <si>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</si>
  <si>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</si>
  <si>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</si>
  <si>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</si>
  <si>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</si>
  <si>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</si>
  <si>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</si>
  <si>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</si>
  <si>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</si>
  <si>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</si>
  <si>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</si>
  <si>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</si>
  <si>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</si>
  <si>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</si>
  <si>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</si>
  <si>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</si>
  <si>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</si>
  <si>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</si>
  <si>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</si>
  <si>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</si>
  <si>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</si>
  <si>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</si>
  <si>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</si>
  <si>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</si>
  <si>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</si>
  <si>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KAMP</t>
  </si>
  <si>
    <t>TMT</t>
  </si>
  <si>
    <t>ESE</t>
  </si>
  <si>
    <t>정예솜</t>
  </si>
  <si>
    <t>돔셔터컨트롤 재실행 1회</t>
  </si>
  <si>
    <t>-</t>
  </si>
  <si>
    <t>DIR-KSP</t>
  </si>
  <si>
    <t>구름으로 인한 저녁/ 새벽 flat 건너뜀</t>
  </si>
  <si>
    <t>ENE</t>
  </si>
  <si>
    <t>강풍으로 인한 방풍막 연결</t>
  </si>
  <si>
    <t>[08:30] 짙은 구름으로 인한 관측 대기/ [09:45] 관측 재개</t>
  </si>
  <si>
    <t>[10:18] 짙은 구름으로 인한 관측 대기/ [11:48] 관측 재개</t>
  </si>
  <si>
    <t>C_040959-040973</t>
  </si>
  <si>
    <t>C_040990-040997</t>
  </si>
  <si>
    <t>[12:26] 짙은 구름으로 인한 관측 대기/ [14:58] 관측 재개</t>
  </si>
  <si>
    <t>M_041049-041050:K</t>
  </si>
  <si>
    <t>신형 제습기 현재 습도값 안나오고 'H' 메시지 나오지만 작동돼서 가동 함/ 신형 제습기 현재 습도값 나오고 error, waterfull에 불빛 들어옴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</si>
</sst>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30" zoomScaleNormal="130" workbookViewId="0">
      <selection activeCell="H83" sqref="H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45562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52.3725834797891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0.3923611111111111</v>
      </c>
      <c r="D9" s="8" t="s">
        <v>190</v>
      </c>
      <c r="E9" s="8">
        <v>5.7</v>
      </c>
      <c r="F9" s="8">
        <v>78.2</v>
      </c>
      <c r="G9" s="36" t="s">
        <v>187</v>
      </c>
      <c r="H9" s="8">
        <v>6.6</v>
      </c>
      <c r="I9" s="36">
        <v>31.2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190</v>
      </c>
      <c r="E10" s="8">
        <v>3.6</v>
      </c>
      <c r="F10" s="8">
        <v>84.6</v>
      </c>
      <c r="G10" s="36" t="s">
        <v>187</v>
      </c>
      <c r="H10" s="8">
        <v>10.1</v>
      </c>
      <c r="I10" s="11"/>
      <c r="J10" s="9">
        <f>IF(L10, 1, 0) + IF(M10, 2, 0) + IF(N10, 4, 0) + IF(O10, 8, 0) + IF(P10, 16, 0)</f>
        <v>14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0.76874999999999993</v>
      </c>
      <c r="D11" s="15">
        <v>2.7</v>
      </c>
      <c r="E11" s="15">
        <v>4.5</v>
      </c>
      <c r="F11" s="15">
        <v>80</v>
      </c>
      <c r="G11" s="36" t="s">
        <v>193</v>
      </c>
      <c r="H11" s="15">
        <v>8.3000000000000007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24.37638888888889</v>
      </c>
      <c r="D12" s="19">
        <f>AVERAGE(D9:D11)</f>
        <v>2.7</v>
      </c>
      <c r="E12" s="19">
        <f>AVERAGE(E9:E11)</f>
        <v>4.6000000000000005</v>
      </c>
      <c r="F12" s="20">
        <f>AVERAGE(F9:F11)</f>
        <v>80.933333333333337</v>
      </c>
      <c r="G12" s="21"/>
      <c r="H12" s="22">
        <f>AVERAGE(H9:H11)</f>
        <v>8.3333333333333339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185</v>
      </c>
      <c r="G16" s="27" t="s">
        <v>191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0.33402777777777781</v>
      </c>
      <c r="D17" s="28">
        <v>0.3347222222222222</v>
      </c>
      <c r="E17" s="28">
        <v>0.41250000000000003</v>
      </c>
      <c r="F17" s="28">
        <v>0.51458333333333328</v>
      </c>
      <c r="G17" s="28">
        <v>0.62361111111111112</v>
      </c>
      <c r="H17" s="28">
        <v>0.76944444444444438</v>
      </c>
      <c r="I17" s="28">
        <v>0.79513888888888884</v>
      </c>
      <c r="J17" s="28"/>
      <c r="K17" s="28"/>
      <c r="L17" s="28"/>
      <c r="M17" s="28"/>
      <c r="N17" s="28"/>
      <c r="O17" s="28"/>
      <c r="P17" s="28">
        <v>0.7993055555555556</v>
      </c>
    </row>
    <row r="18" spans="2:16" ht="14.15" customHeight="1">
      <c r="B18" s="35" t="s">
        <v>43</v>
      </c>
      <c r="C18" s="27">
        <v>40953</v>
      </c>
      <c r="D18" s="27">
        <v>40954</v>
      </c>
      <c r="E18" s="27">
        <v>40963</v>
      </c>
      <c r="F18" s="27">
        <v>40990</v>
      </c>
      <c r="G18" s="27">
        <v>40992</v>
      </c>
      <c r="H18" s="27">
        <v>41089</v>
      </c>
      <c r="I18" s="27">
        <v>41101</v>
      </c>
      <c r="J18" s="27"/>
      <c r="K18" s="27"/>
      <c r="L18" s="27"/>
      <c r="M18" s="27"/>
      <c r="N18" s="27"/>
      <c r="O18" s="27"/>
      <c r="P18" s="27">
        <v>41107</v>
      </c>
    </row>
    <row r="19" spans="2:16" ht="14.15" customHeight="1" thickBot="1">
      <c r="B19" s="13" t="s">
        <v>44</v>
      </c>
      <c r="C19" s="29"/>
      <c r="D19" s="27">
        <v>40958</v>
      </c>
      <c r="E19" s="30">
        <v>40989</v>
      </c>
      <c r="F19" s="30">
        <v>40991</v>
      </c>
      <c r="G19" s="30">
        <v>41088</v>
      </c>
      <c r="H19" s="30">
        <v>41100</v>
      </c>
      <c r="I19" s="30">
        <v>41106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27</v>
      </c>
      <c r="F20" s="33">
        <f>IF(ISNUMBER(F18),F19-F18+1,"")</f>
        <v>2</v>
      </c>
      <c r="G20" s="33">
        <f>IF(ISNUMBER(G18),G19-G18+1,"")</f>
        <v>97</v>
      </c>
      <c r="H20" s="33">
        <f>IF(ISNUMBER(H18),H19-H18+1,"")</f>
        <v>12</v>
      </c>
      <c r="I20" s="33">
        <f t="shared" ref="I20:O20" si="0">IF(ISNUMBER(I18),I19-I18+1,"")</f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0.12222222222222223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0.19166666666666665</v>
      </c>
      <c r="O30" s="45"/>
      <c r="P30" s="46">
        <f>SUM(C30:J30,L30:N30)</f>
        <v>0.37638888888888888</v>
      </c>
    </row>
    <row r="31" spans="2:16" ht="14.15" customHeight="1">
      <c r="B31" s="37" t="s">
        <v>173</v>
      </c>
      <c r="C31" s="47">
        <v>0.12222222222222223</v>
      </c>
      <c r="D31" s="7">
        <v>0.19236111111111112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0.39513888888888887</v>
      </c>
    </row>
    <row r="32" spans="2:16" ht="14.15" customHeight="1">
      <c r="B32" s="37" t="s">
        <v>67</v>
      </c>
      <c r="C32" s="49">
        <v>8.2638888888888887E-2</v>
      </c>
      <c r="D32" s="50">
        <v>4.6527777777777779E-2</v>
      </c>
      <c r="E32" s="50">
        <v>5.9027777777777783E-2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0.18819444444444444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3.9583333333333345E-2</v>
      </c>
      <c r="D34" s="110">
        <f t="shared" ref="D34:P34" si="1">D31-D32-D33</f>
        <v>0.14583333333333334</v>
      </c>
      <c r="E34" s="110">
        <f t="shared" si="1"/>
        <v>3.4722222222222168E-3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0.20694444444444443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197</v>
      </c>
      <c r="D36" s="138"/>
      <c r="E36" s="139" t="s">
        <v>198</v>
      </c>
      <c r="F36" s="140"/>
      <c r="G36" s="139" t="s">
        <v>200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82" t="s">
        <v>192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195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4" t="s">
        <v>196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1698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-163.5</v>
      </c>
      <c r="D72" s="60">
        <v>-165.3</v>
      </c>
      <c r="E72" s="100" t="s">
        <v>120</v>
      </c>
      <c r="F72" s="60">
        <v>19.399999999999999</v>
      </c>
      <c r="G72" s="60">
        <v>20.100000000000001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-158.80000000000001</v>
      </c>
      <c r="D73" s="60">
        <v>-160.80000000000001</v>
      </c>
      <c r="E73" s="102" t="s">
        <v>124</v>
      </c>
      <c r="F73" s="61">
        <v>36.200000000000003</v>
      </c>
      <c r="G73" s="61">
        <v>35.799999999999997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</v>
      </c>
      <c r="D74" s="60">
        <v>-178.3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-126.7</v>
      </c>
      <c r="D75" s="60">
        <v>-131.69999999999999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29.3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25.5</v>
      </c>
      <c r="D77" s="60">
        <v>24.4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23.1</v>
      </c>
      <c r="D78" s="60">
        <v>22.3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21.8</v>
      </c>
      <c r="D79" s="60">
        <v>21.2</v>
      </c>
      <c r="E79" s="100" t="s">
        <v>154</v>
      </c>
      <c r="F79" s="60">
        <v>13</v>
      </c>
      <c r="G79" s="60">
        <v>6.8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9.5099999999999994E-5</v>
      </c>
      <c r="D80" s="64">
        <v>6.7899999999999997E-5</v>
      </c>
      <c r="E80" s="102" t="s">
        <v>159</v>
      </c>
      <c r="F80" s="61">
        <v>56.9</v>
      </c>
      <c r="G80" s="61">
        <v>83.6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194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201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 t="s">
        <v>189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2024-09-27T19:16:51Z</dcterms:modified>
</cp:coreProperties>
</file>