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9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<sst xmlns="http://schemas.openxmlformats.org/spreadsheetml/2006/main" count="219" uniqueCount="207">
  <si>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</si>
  <si>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</si>
  <si>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</si>
  <si>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</si>
  <si>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</si>
  <si>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</si>
  <si>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</si>
  <si>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</si>
  <si>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</si>
  <si>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</si>
  <si>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</si>
  <si>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</si>
  <si>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</si>
  <si>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</si>
  <si>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</si>
  <si>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</si>
  <si>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</si>
  <si>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</si>
  <si>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</si>
  <si>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</si>
  <si>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</si>
  <si>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</si>
  <si>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</si>
  <si>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</si>
  <si>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</si>
  <si>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</si>
  <si>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</si>
  <si>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</si>
  <si>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</si>
  <si>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</si>
  <si>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</si>
  <si>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</si>
  <si>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</si>
  <si>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</si>
  <si>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</si>
  <si>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</si>
  <si>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</si>
  <si>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</si>
  <si>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</si>
  <si>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</si>
  <si>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</si>
  <si>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</si>
  <si>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</si>
  <si>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</si>
  <si>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</si>
  <si>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</si>
  <si>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</si>
  <si>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</si>
  <si>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</si>
  <si>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</si>
  <si>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</si>
  <si>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</si>
  <si>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</si>
  <si>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</si>
  <si>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</si>
  <si>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</si>
  <si>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</si>
  <si>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</si>
  <si>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</si>
  <si>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</si>
  <si>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</si>
  <si>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</si>
  <si>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</si>
  <si>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</si>
  <si>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</si>
  <si>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</si>
  <si>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</si>
  <si>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</si>
  <si>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</si>
  <si>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</si>
  <si>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</si>
  <si>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</si>
  <si>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</si>
  <si>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</si>
  <si>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</si>
  <si>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</si>
  <si>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</si>
  <si>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</si>
  <si>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</si>
  <si>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</si>
  <si>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</si>
  <si>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</si>
  <si>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</si>
  <si>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</si>
  <si>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</si>
  <si>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</si>
  <si>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</si>
  <si>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</si>
  <si>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</si>
  <si>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</si>
  <si>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</si>
  <si>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</si>
  <si>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</si>
  <si>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</si>
  <si>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</si>
  <si>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</si>
  <si>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</si>
  <si>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</si>
  <si>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</si>
  <si>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</si>
  <si>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</si>
  <si>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</si>
  <si>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</si>
  <si>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</si>
  <si>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</si>
  <si>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</si>
  <si>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</si>
  <si>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</si>
  <si>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</si>
  <si>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</si>
  <si>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</si>
  <si>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</si>
  <si>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</si>
  <si>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</si>
  <si>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</si>
  <si>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</si>
  <si>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</si>
  <si>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</si>
  <si>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</si>
  <si>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</si>
  <si>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</si>
  <si>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</si>
  <si>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</si>
  <si>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</si>
  <si>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</si>
  <si>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</si>
  <si>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</si>
  <si>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</si>
  <si>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</si>
  <si>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</si>
  <si>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</si>
  <si>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</si>
  <si>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</si>
  <si>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</si>
  <si>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</si>
  <si>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</si>
  <si>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</si>
  <si>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</si>
  <si>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</si>
  <si>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</si>
  <si>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</si>
  <si>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</si>
  <si>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</si>
  <si>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</si>
  <si>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</si>
  <si>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</si>
  <si>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</si>
  <si>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</si>
  <si>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</si>
  <si>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</si>
  <si>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</si>
  <si>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</si>
  <si>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</si>
  <si>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</si>
  <si>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</si>
  <si>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</si>
  <si>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</si>
  <si>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</si>
  <si>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</si>
  <si>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</si>
  <si>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</si>
  <si>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</si>
  <si>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</si>
  <si>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</si>
  <si>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</si>
  <si>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</si>
  <si>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</si>
  <si>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</si>
  <si>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</si>
  <si>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</si>
  <si>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</si>
  <si>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</si>
  <si>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</si>
  <si>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</si>
  <si>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</si>
  <si>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</si>
  <si>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</si>
  <si>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</si>
  <si>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</si>
  <si>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</si>
  <si>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</si>
  <si>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</si>
  <si>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</si>
  <si>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BLG</t>
  </si>
  <si>
    <t>V</t>
  </si>
  <si>
    <t>김예은</t>
  </si>
  <si>
    <t>월령 40%이상으로 방풍막 연결</t>
  </si>
  <si>
    <t>KAMP</t>
  </si>
  <si>
    <t>TMT</t>
  </si>
  <si>
    <t>ENG-KSP</t>
  </si>
  <si>
    <t>N</t>
  </si>
  <si>
    <t>WSW</t>
  </si>
  <si>
    <t>x</t>
  </si>
  <si>
    <t>10s/26k 14s/25k 20s/24k</t>
  </si>
  <si>
    <t>E_040029</t>
  </si>
  <si>
    <t>M_040158</t>
  </si>
  <si>
    <t>M_040190-040191:N</t>
  </si>
  <si>
    <t>M_040226-040227:K</t>
  </si>
  <si>
    <t>I_040136</t>
  </si>
  <si>
    <t>I_040136 filter I와 초점 값 누락 됨</t>
  </si>
  <si>
    <t>E_040029 돔 셔터 프로그램이 멈추어 망원경을 따라가지 못하고 방풍막에 일부 영상 가려짐 있음</t>
  </si>
  <si>
    <t>M_040053-040054:N</t>
  </si>
  <si>
    <t>E_040130-040131</t>
  </si>
  <si>
    <t>E_040130-040131 돔 셔터 프로그램에는 망원경과 비슷한 위치에 있으나 실제로는 닫혀있음/ 재실행 후 실체 돔 셔터 위치가 뜨면서 정상화 됨/ 재관측 함</t>
  </si>
  <si>
    <t>[12:39-13:04] 관측 시작 명령어 오타로 관측이 안됨</t>
  </si>
  <si>
    <t>25s/21k</t>
  </si>
  <si>
    <t>25s/23k 18s/26k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</si>
</sst>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36" fillId="0" borderId="26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4" zoomScale="130" zoomScaleNormal="130" workbookViewId="0">
      <selection activeCell="D81" sqref="D81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7" t="s">
        <v>0</v>
      </c>
      <c r="C2" s="12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8">
        <v>45556</v>
      </c>
      <c r="D3" s="129"/>
      <c r="E3" s="1"/>
      <c r="F3" s="1"/>
      <c r="G3" s="1"/>
      <c r="H3" s="1"/>
      <c r="I3" s="1"/>
      <c r="J3" s="1"/>
      <c r="K3" s="66" t="s">
        <v>2</v>
      </c>
      <c r="L3" s="130">
        <f>(P31-(P32+P33))/P31*100</f>
        <v>100</v>
      </c>
      <c r="M3" s="130"/>
      <c r="N3" s="66" t="s">
        <v>3</v>
      </c>
      <c r="O3" s="130">
        <f>(P31-P33)/P31*100</f>
        <v>100</v>
      </c>
      <c r="P3" s="130"/>
    </row>
    <row r="4" spans="2:16" ht="14.25" customHeight="1">
      <c r="B4" s="34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7" t="s">
        <v>6</v>
      </c>
      <c r="C7" s="12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0.38958333333333334</v>
      </c>
      <c r="D9" s="8">
        <v>1.1000000000000001</v>
      </c>
      <c r="E9" s="8">
        <v>10.6</v>
      </c>
      <c r="F9" s="8">
        <v>49.4</v>
      </c>
      <c r="G9" s="36" t="s">
        <v>191</v>
      </c>
      <c r="H9" s="8">
        <v>1.7</v>
      </c>
      <c r="I9" s="36">
        <v>88.9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1.2</v>
      </c>
      <c r="E10" s="8">
        <v>9.5</v>
      </c>
      <c r="F10" s="8">
        <v>43.9</v>
      </c>
      <c r="G10" s="36" t="s">
        <v>191</v>
      </c>
      <c r="H10" s="8">
        <v>2.2999999999999998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0.77430555555555547</v>
      </c>
      <c r="D11" s="15">
        <v>1.1000000000000001</v>
      </c>
      <c r="E11" s="15">
        <v>8.6999999999999993</v>
      </c>
      <c r="F11" s="15">
        <v>41.9</v>
      </c>
      <c r="G11" s="36" t="s">
        <v>190</v>
      </c>
      <c r="H11" s="15">
        <v>1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24.384722222222223</v>
      </c>
      <c r="D12" s="19">
        <f>AVERAGE(D9:D11)</f>
        <v>1.1333333333333333</v>
      </c>
      <c r="E12" s="19">
        <f>AVERAGE(E9:E11)</f>
        <v>9.6</v>
      </c>
      <c r="F12" s="20">
        <f>AVERAGE(F9:F11)</f>
        <v>45.066666666666663</v>
      </c>
      <c r="G12" s="21"/>
      <c r="H12" s="22">
        <f>AVERAGE(H9:H11)</f>
        <v>1.6666666666666667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7" t="s">
        <v>25</v>
      </c>
      <c r="C14" s="12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183</v>
      </c>
      <c r="F16" s="27" t="s">
        <v>187</v>
      </c>
      <c r="G16" s="27" t="s">
        <v>189</v>
      </c>
      <c r="H16" s="116" t="s">
        <v>188</v>
      </c>
      <c r="I16" s="27" t="s">
        <v>166</v>
      </c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0.33888888888888885</v>
      </c>
      <c r="D17" s="28">
        <v>0.33958333333333335</v>
      </c>
      <c r="E17" s="28">
        <v>0.37013888888888885</v>
      </c>
      <c r="F17" s="28">
        <v>0.5444444444444444</v>
      </c>
      <c r="G17" s="28">
        <v>0.59652777777777777</v>
      </c>
      <c r="H17" s="28">
        <v>0.77708333333333324</v>
      </c>
      <c r="I17" s="28">
        <v>0.80486111111111114</v>
      </c>
      <c r="J17" s="28"/>
      <c r="K17" s="28"/>
      <c r="L17" s="28"/>
      <c r="M17" s="28"/>
      <c r="N17" s="28"/>
      <c r="O17" s="28"/>
      <c r="P17" s="28">
        <v>0.81736111111111109</v>
      </c>
    </row>
    <row r="18" spans="2:16" ht="14.15" customHeight="1">
      <c r="B18" s="35" t="s">
        <v>43</v>
      </c>
      <c r="C18" s="27">
        <v>39959</v>
      </c>
      <c r="D18" s="27">
        <v>39960</v>
      </c>
      <c r="E18" s="27">
        <v>39976</v>
      </c>
      <c r="F18" s="27">
        <v>40082</v>
      </c>
      <c r="G18" s="27">
        <v>40117</v>
      </c>
      <c r="H18" s="27">
        <v>40232</v>
      </c>
      <c r="I18" s="27">
        <v>40244</v>
      </c>
      <c r="J18" s="27"/>
      <c r="K18" s="27"/>
      <c r="L18" s="27"/>
      <c r="M18" s="27"/>
      <c r="N18" s="27"/>
      <c r="O18" s="27"/>
      <c r="P18" s="27">
        <v>40256</v>
      </c>
    </row>
    <row r="19" spans="2:16" ht="14.15" customHeight="1" thickBot="1">
      <c r="B19" s="13" t="s">
        <v>44</v>
      </c>
      <c r="C19" s="29"/>
      <c r="D19" s="27">
        <v>39970</v>
      </c>
      <c r="E19" s="30">
        <v>40081</v>
      </c>
      <c r="F19" s="30">
        <v>40116</v>
      </c>
      <c r="G19" s="30">
        <v>40231</v>
      </c>
      <c r="H19" s="30">
        <v>40243</v>
      </c>
      <c r="I19" s="30">
        <v>40255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11</v>
      </c>
      <c r="E20" s="33">
        <f>IF(ISNUMBER(E18),E19-E18+1,"")</f>
        <v>106</v>
      </c>
      <c r="F20" s="33">
        <f>IF(ISNUMBER(F18),F19-F18+1,"")</f>
        <v>35</v>
      </c>
      <c r="G20" s="33">
        <f>IF(ISNUMBER(G18),G19-G18+1,"")</f>
        <v>115</v>
      </c>
      <c r="H20" s="33">
        <f>IF(ISNUMBER(H18),H19-H18+1,"")</f>
        <v>12</v>
      </c>
      <c r="I20" s="33">
        <f t="shared" ref="I20:O20" si="0">IF(ISNUMBER(I18),I19-I18+1,"")</f>
        <v>12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6" t="s">
        <v>46</v>
      </c>
      <c r="C22" s="35" t="s">
        <v>21</v>
      </c>
      <c r="D22" s="35" t="s">
        <v>23</v>
      </c>
      <c r="E22" s="35" t="s">
        <v>47</v>
      </c>
      <c r="F22" s="137" t="s">
        <v>48</v>
      </c>
      <c r="G22" s="137"/>
      <c r="H22" s="137"/>
      <c r="I22" s="137"/>
      <c r="J22" s="35" t="s">
        <v>21</v>
      </c>
      <c r="K22" s="35" t="s">
        <v>23</v>
      </c>
      <c r="L22" s="35" t="s">
        <v>47</v>
      </c>
      <c r="M22" s="137" t="s">
        <v>48</v>
      </c>
      <c r="N22" s="137"/>
      <c r="O22" s="137"/>
      <c r="P22" s="137"/>
    </row>
    <row r="23" spans="2:16" ht="13.5" customHeight="1">
      <c r="B23" s="136"/>
      <c r="C23" s="106">
        <v>0.34930555555555554</v>
      </c>
      <c r="D23" s="106">
        <v>0.35138888888888892</v>
      </c>
      <c r="E23" s="36" t="s">
        <v>49</v>
      </c>
      <c r="F23" s="135" t="s">
        <v>193</v>
      </c>
      <c r="G23" s="135"/>
      <c r="H23" s="135"/>
      <c r="I23" s="135"/>
      <c r="J23" s="106">
        <v>0.80763888888888891</v>
      </c>
      <c r="K23" s="106">
        <v>0.80763888888888891</v>
      </c>
      <c r="L23" s="36" t="s">
        <v>50</v>
      </c>
      <c r="M23" s="135" t="s">
        <v>205</v>
      </c>
      <c r="N23" s="135"/>
      <c r="O23" s="135"/>
      <c r="P23" s="135"/>
    </row>
    <row r="24" spans="2:16" ht="13.5" customHeight="1">
      <c r="B24" s="136"/>
      <c r="C24" s="106"/>
      <c r="D24" s="106"/>
      <c r="E24" s="113" t="s">
        <v>184</v>
      </c>
      <c r="F24" s="135"/>
      <c r="G24" s="135"/>
      <c r="H24" s="135"/>
      <c r="I24" s="135"/>
      <c r="J24" s="106"/>
      <c r="K24" s="106"/>
      <c r="L24" s="36" t="s">
        <v>180</v>
      </c>
      <c r="M24" s="135"/>
      <c r="N24" s="135"/>
      <c r="O24" s="135"/>
      <c r="P24" s="135"/>
    </row>
    <row r="25" spans="2:16" ht="13.5" customHeight="1">
      <c r="B25" s="136"/>
      <c r="C25" s="117"/>
      <c r="D25" s="117"/>
      <c r="E25" s="113" t="s">
        <v>174</v>
      </c>
      <c r="F25" s="135" t="s">
        <v>192</v>
      </c>
      <c r="G25" s="135"/>
      <c r="H25" s="135"/>
      <c r="I25" s="135"/>
      <c r="J25" s="106">
        <v>0.81041666666666667</v>
      </c>
      <c r="K25" s="106">
        <v>0.81180555555555556</v>
      </c>
      <c r="L25" s="36" t="s">
        <v>51</v>
      </c>
      <c r="M25" s="135" t="s">
        <v>206</v>
      </c>
      <c r="N25" s="135"/>
      <c r="O25" s="135"/>
      <c r="P25" s="135"/>
    </row>
    <row r="26" spans="2:16" ht="13.5" customHeight="1">
      <c r="B26" s="136"/>
      <c r="C26" s="106"/>
      <c r="D26" s="106"/>
      <c r="E26" s="113" t="s">
        <v>168</v>
      </c>
      <c r="F26" s="135"/>
      <c r="G26" s="135"/>
      <c r="H26" s="135"/>
      <c r="I26" s="135"/>
      <c r="J26" s="106"/>
      <c r="K26" s="106"/>
      <c r="L26" s="36" t="s">
        <v>181</v>
      </c>
      <c r="M26" s="135"/>
      <c r="N26" s="135"/>
      <c r="O26" s="135"/>
      <c r="P26" s="135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7" t="s">
        <v>52</v>
      </c>
      <c r="C28" s="127"/>
      <c r="D28" s="1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0.14166666666666666</v>
      </c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>
        <v>0.18124999999999999</v>
      </c>
      <c r="P30" s="46">
        <f>SUM(C30:J30,L30:N30)</f>
        <v>0.20416666666666666</v>
      </c>
    </row>
    <row r="31" spans="2:16" ht="14.15" customHeight="1">
      <c r="B31" s="37" t="s">
        <v>173</v>
      </c>
      <c r="C31" s="47">
        <v>0.15694444444444444</v>
      </c>
      <c r="D31" s="7">
        <v>0.18124999999999999</v>
      </c>
      <c r="E31" s="7">
        <v>6.9444444444444434E-2</v>
      </c>
      <c r="F31" s="7"/>
      <c r="G31" s="7"/>
      <c r="H31" s="7"/>
      <c r="I31" s="7"/>
      <c r="J31" s="7"/>
      <c r="K31" s="7">
        <v>1.6666666666666666E-2</v>
      </c>
      <c r="L31" s="7"/>
      <c r="M31" s="7"/>
      <c r="N31" s="7"/>
      <c r="O31" s="48"/>
      <c r="P31" s="46">
        <f>SUM(C31:N31)</f>
        <v>0.42430555555555555</v>
      </c>
    </row>
    <row r="32" spans="2:16" ht="14.15" customHeight="1">
      <c r="B32" s="37" t="s">
        <v>67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0.15694444444444444</v>
      </c>
      <c r="D34" s="110">
        <f t="shared" ref="D34:P34" si="1">D31-D32-D33</f>
        <v>0.18124999999999999</v>
      </c>
      <c r="E34" s="110">
        <f t="shared" si="1"/>
        <v>6.9444444444444434E-2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1.6666666666666666E-2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0.42430555555555555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5" t="s">
        <v>69</v>
      </c>
      <c r="C36" s="138" t="s">
        <v>194</v>
      </c>
      <c r="D36" s="138"/>
      <c r="E36" s="139" t="s">
        <v>201</v>
      </c>
      <c r="F36" s="140"/>
      <c r="G36" s="139" t="s">
        <v>202</v>
      </c>
      <c r="H36" s="140"/>
      <c r="I36" s="139" t="s">
        <v>198</v>
      </c>
      <c r="J36" s="140"/>
      <c r="K36" s="138" t="s">
        <v>195</v>
      </c>
      <c r="L36" s="138"/>
      <c r="M36" s="138" t="s">
        <v>196</v>
      </c>
      <c r="N36" s="138"/>
      <c r="O36" s="138" t="s">
        <v>197</v>
      </c>
      <c r="P36" s="138"/>
    </row>
    <row r="37" spans="2:16" ht="18" customHeight="1">
      <c r="B37" s="146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>
      <c r="B38" s="146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>
      <c r="B39" s="146"/>
      <c r="C39" s="138"/>
      <c r="D39" s="138"/>
      <c r="E39" s="138"/>
      <c r="F39" s="138"/>
      <c r="G39" s="138"/>
      <c r="H39" s="138"/>
      <c r="I39" s="138"/>
      <c r="J39" s="138"/>
      <c r="K39" s="138" t="s">
        <v>182</v>
      </c>
      <c r="L39" s="138"/>
      <c r="M39" s="138"/>
      <c r="N39" s="138"/>
      <c r="O39" s="138"/>
      <c r="P39" s="138"/>
    </row>
    <row r="40" spans="2:16" ht="18" customHeight="1">
      <c r="B40" s="146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>
      <c r="B41" s="147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1" t="s">
        <v>70</v>
      </c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3"/>
    </row>
    <row r="44" spans="2:16" ht="14.15" customHeight="1">
      <c r="B44" s="182" t="s">
        <v>200</v>
      </c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6"/>
    </row>
    <row r="45" spans="2:16" ht="14.15" customHeight="1">
      <c r="B45" s="124" t="s">
        <v>204</v>
      </c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6"/>
    </row>
    <row r="46" spans="2:16" ht="14.15" customHeight="1">
      <c r="B46" s="124" t="s">
        <v>203</v>
      </c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6"/>
    </row>
    <row r="47" spans="2:16" ht="14.15" customHeight="1">
      <c r="B47" s="144" t="s">
        <v>199</v>
      </c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6"/>
    </row>
    <row r="48" spans="2:16" ht="14.15" customHeight="1">
      <c r="B48" s="124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6"/>
    </row>
    <row r="49" spans="2:16" ht="14.15" customHeight="1">
      <c r="B49" s="124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6"/>
    </row>
    <row r="50" spans="2:16" ht="14.15" customHeight="1">
      <c r="B50" s="124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6"/>
    </row>
    <row r="51" spans="2:16" ht="14.15" customHeight="1">
      <c r="B51" s="124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6"/>
    </row>
    <row r="52" spans="2:16" ht="14.15" customHeight="1">
      <c r="B52" s="124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6"/>
    </row>
    <row r="53" spans="2:16" ht="14.15" customHeight="1" thickBot="1">
      <c r="B53" s="166" t="s">
        <v>171</v>
      </c>
      <c r="C53" s="167"/>
      <c r="D53" s="115"/>
      <c r="E53" s="115"/>
      <c r="F53" s="115"/>
      <c r="G53" s="168"/>
      <c r="H53" s="167"/>
      <c r="I53" s="167"/>
      <c r="J53" s="167"/>
      <c r="K53" s="167"/>
      <c r="L53" s="167"/>
      <c r="M53" s="167"/>
      <c r="N53" s="167"/>
      <c r="O53" s="167"/>
      <c r="P53" s="169"/>
    </row>
    <row r="54" spans="2:16" ht="14.15" customHeight="1" thickTop="1" thickBot="1">
      <c r="B54" s="161" t="s">
        <v>175</v>
      </c>
      <c r="C54" s="162"/>
      <c r="D54" s="162"/>
      <c r="E54" s="162"/>
      <c r="F54" s="112">
        <v>1524</v>
      </c>
      <c r="G54" s="163"/>
      <c r="H54" s="164"/>
      <c r="I54" s="164"/>
      <c r="J54" s="164"/>
      <c r="K54" s="164"/>
      <c r="L54" s="164"/>
      <c r="M54" s="164"/>
      <c r="N54" s="164"/>
      <c r="O54" s="164"/>
      <c r="P54" s="165"/>
    </row>
    <row r="55" spans="2:16" ht="13.5" customHeight="1" thickTop="1"/>
    <row r="56" spans="2:16" ht="17.25" customHeight="1">
      <c r="B56" s="148" t="s">
        <v>71</v>
      </c>
      <c r="C56" s="14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9" t="s">
        <v>72</v>
      </c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1"/>
      <c r="N57" s="152" t="s">
        <v>73</v>
      </c>
      <c r="O57" s="150"/>
      <c r="P57" s="153"/>
    </row>
    <row r="58" spans="2:16" ht="17.149999999999999" customHeight="1">
      <c r="B58" s="154" t="s">
        <v>74</v>
      </c>
      <c r="C58" s="155"/>
      <c r="D58" s="156"/>
      <c r="E58" s="154" t="s">
        <v>75</v>
      </c>
      <c r="F58" s="155"/>
      <c r="G58" s="156"/>
      <c r="H58" s="155" t="s">
        <v>76</v>
      </c>
      <c r="I58" s="155"/>
      <c r="J58" s="155"/>
      <c r="K58" s="157" t="s">
        <v>77</v>
      </c>
      <c r="L58" s="155"/>
      <c r="M58" s="158"/>
      <c r="N58" s="159"/>
      <c r="O58" s="155"/>
      <c r="P58" s="160"/>
    </row>
    <row r="59" spans="2:16" ht="20.149999999999999" customHeight="1">
      <c r="B59" s="170" t="s">
        <v>78</v>
      </c>
      <c r="C59" s="171"/>
      <c r="D59" s="58">
        <v>7</v>
      </c>
      <c r="E59" s="170" t="s">
        <v>79</v>
      </c>
      <c r="F59" s="171"/>
      <c r="G59" s="58" t="b">
        <v>1</v>
      </c>
      <c r="H59" s="172" t="s">
        <v>80</v>
      </c>
      <c r="I59" s="171"/>
      <c r="J59" s="58" t="b">
        <v>1</v>
      </c>
      <c r="K59" s="172" t="s">
        <v>81</v>
      </c>
      <c r="L59" s="171"/>
      <c r="M59" s="58" t="b">
        <v>1</v>
      </c>
      <c r="N59" s="173" t="s">
        <v>82</v>
      </c>
      <c r="O59" s="171"/>
      <c r="P59" s="58" t="b">
        <v>1</v>
      </c>
    </row>
    <row r="60" spans="2:16" ht="20.149999999999999" customHeight="1">
      <c r="B60" s="170" t="s">
        <v>83</v>
      </c>
      <c r="C60" s="171"/>
      <c r="D60" s="58" t="b">
        <v>1</v>
      </c>
      <c r="E60" s="170" t="s">
        <v>84</v>
      </c>
      <c r="F60" s="171"/>
      <c r="G60" s="58" t="b">
        <v>1</v>
      </c>
      <c r="H60" s="172" t="s">
        <v>85</v>
      </c>
      <c r="I60" s="171"/>
      <c r="J60" s="58" t="b">
        <v>1</v>
      </c>
      <c r="K60" s="172" t="s">
        <v>86</v>
      </c>
      <c r="L60" s="171"/>
      <c r="M60" s="58" t="b">
        <v>1</v>
      </c>
      <c r="N60" s="173" t="s">
        <v>87</v>
      </c>
      <c r="O60" s="171"/>
      <c r="P60" s="58" t="b">
        <v>1</v>
      </c>
    </row>
    <row r="61" spans="2:16" ht="20.149999999999999" customHeight="1">
      <c r="B61" s="170" t="s">
        <v>88</v>
      </c>
      <c r="C61" s="171"/>
      <c r="D61" s="58" t="b">
        <v>1</v>
      </c>
      <c r="E61" s="170" t="s">
        <v>89</v>
      </c>
      <c r="F61" s="171"/>
      <c r="G61" s="58" t="b">
        <v>1</v>
      </c>
      <c r="H61" s="172" t="s">
        <v>90</v>
      </c>
      <c r="I61" s="171"/>
      <c r="J61" s="58" t="b">
        <v>1</v>
      </c>
      <c r="K61" s="172" t="s">
        <v>91</v>
      </c>
      <c r="L61" s="171"/>
      <c r="M61" s="58" t="b">
        <v>1</v>
      </c>
      <c r="N61" s="173" t="s">
        <v>92</v>
      </c>
      <c r="O61" s="171"/>
      <c r="P61" s="58" t="b">
        <v>1</v>
      </c>
    </row>
    <row r="62" spans="2:16" ht="20.149999999999999" customHeight="1">
      <c r="B62" s="172" t="s">
        <v>90</v>
      </c>
      <c r="C62" s="171"/>
      <c r="D62" s="58" t="b">
        <v>1</v>
      </c>
      <c r="E62" s="170" t="s">
        <v>93</v>
      </c>
      <c r="F62" s="171"/>
      <c r="G62" s="58" t="b">
        <v>1</v>
      </c>
      <c r="H62" s="172" t="s">
        <v>94</v>
      </c>
      <c r="I62" s="171"/>
      <c r="J62" s="58" t="b">
        <v>0</v>
      </c>
      <c r="K62" s="172" t="s">
        <v>95</v>
      </c>
      <c r="L62" s="171"/>
      <c r="M62" s="58" t="b">
        <v>1</v>
      </c>
      <c r="N62" s="173" t="s">
        <v>85</v>
      </c>
      <c r="O62" s="171"/>
      <c r="P62" s="58" t="b">
        <v>1</v>
      </c>
    </row>
    <row r="63" spans="2:16" ht="20.149999999999999" customHeight="1">
      <c r="B63" s="172" t="s">
        <v>96</v>
      </c>
      <c r="C63" s="171"/>
      <c r="D63" s="58" t="b">
        <v>1</v>
      </c>
      <c r="E63" s="170" t="s">
        <v>97</v>
      </c>
      <c r="F63" s="171"/>
      <c r="G63" s="58" t="b">
        <v>1</v>
      </c>
      <c r="H63" s="68"/>
      <c r="I63" s="69"/>
      <c r="J63" s="70"/>
      <c r="K63" s="172" t="s">
        <v>98</v>
      </c>
      <c r="L63" s="171"/>
      <c r="M63" s="58" t="b">
        <v>1</v>
      </c>
      <c r="N63" s="173" t="s">
        <v>169</v>
      </c>
      <c r="O63" s="171"/>
      <c r="P63" s="58" t="b">
        <v>1</v>
      </c>
    </row>
    <row r="64" spans="2:16" ht="20.149999999999999" customHeight="1">
      <c r="B64" s="172" t="s">
        <v>99</v>
      </c>
      <c r="C64" s="171"/>
      <c r="D64" s="58" t="b">
        <v>0</v>
      </c>
      <c r="E64" s="170" t="s">
        <v>100</v>
      </c>
      <c r="F64" s="171"/>
      <c r="G64" s="58" t="b">
        <v>1</v>
      </c>
      <c r="H64" s="71"/>
      <c r="I64" s="72"/>
      <c r="J64" s="73"/>
      <c r="K64" s="180" t="s">
        <v>101</v>
      </c>
      <c r="L64" s="18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0" t="s">
        <v>164</v>
      </c>
      <c r="F65" s="17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4" t="s">
        <v>107</v>
      </c>
      <c r="C69" s="174"/>
      <c r="D69" s="81"/>
      <c r="E69" s="81"/>
      <c r="F69" s="176" t="s">
        <v>108</v>
      </c>
      <c r="G69" s="178" t="s">
        <v>109</v>
      </c>
      <c r="H69" s="81"/>
      <c r="I69" s="174" t="s">
        <v>110</v>
      </c>
      <c r="J69" s="174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75"/>
      <c r="C70" s="175"/>
      <c r="D70" s="85"/>
      <c r="E70" s="86"/>
      <c r="F70" s="177"/>
      <c r="G70" s="179"/>
      <c r="H70" s="87"/>
      <c r="I70" s="175"/>
      <c r="J70" s="175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176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-162.19999999999999</v>
      </c>
      <c r="D72" s="60">
        <v>-164.3</v>
      </c>
      <c r="E72" s="100" t="s">
        <v>120</v>
      </c>
      <c r="F72" s="60">
        <v>21</v>
      </c>
      <c r="G72" s="60">
        <v>19.3</v>
      </c>
      <c r="H72" s="101"/>
      <c r="I72" s="97" t="s">
        <v>121</v>
      </c>
      <c r="J72" s="59">
        <v>0</v>
      </c>
      <c r="K72" s="98" t="s">
        <v>177</v>
      </c>
      <c r="L72" s="59">
        <v>0</v>
      </c>
      <c r="M72" s="98" t="s">
        <v>122</v>
      </c>
      <c r="N72" s="59">
        <v>0</v>
      </c>
      <c r="O72" s="98" t="s">
        <v>179</v>
      </c>
      <c r="P72" s="59">
        <v>0</v>
      </c>
      <c r="Q72" s="107"/>
    </row>
    <row r="73" spans="2:17" ht="20.149999999999999" customHeight="1">
      <c r="B73" s="100" t="s">
        <v>123</v>
      </c>
      <c r="C73" s="60">
        <v>-157.4</v>
      </c>
      <c r="D73" s="60">
        <v>-159.80000000000001</v>
      </c>
      <c r="E73" s="102" t="s">
        <v>124</v>
      </c>
      <c r="F73" s="61">
        <v>29.9</v>
      </c>
      <c r="G73" s="61">
        <v>27.1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178</v>
      </c>
      <c r="P73" s="59">
        <v>0</v>
      </c>
      <c r="Q73" s="107"/>
    </row>
    <row r="74" spans="2:17" ht="20.149999999999999" customHeight="1">
      <c r="B74" s="100" t="s">
        <v>128</v>
      </c>
      <c r="C74" s="60">
        <v>-175.7</v>
      </c>
      <c r="D74" s="60">
        <v>-189.4</v>
      </c>
      <c r="E74" s="102" t="s">
        <v>129</v>
      </c>
      <c r="F74" s="62">
        <v>15</v>
      </c>
      <c r="G74" s="62">
        <v>15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-124.2</v>
      </c>
      <c r="D75" s="60">
        <v>-129.4</v>
      </c>
      <c r="E75" s="102" t="s">
        <v>134</v>
      </c>
      <c r="F75" s="62">
        <v>40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30.8</v>
      </c>
      <c r="D76" s="60">
        <v>28.4</v>
      </c>
      <c r="E76" s="102" t="s">
        <v>139</v>
      </c>
      <c r="F76" s="62">
        <v>45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26.9</v>
      </c>
      <c r="D77" s="60">
        <v>24.7</v>
      </c>
      <c r="E77" s="102" t="s">
        <v>144</v>
      </c>
      <c r="F77" s="62">
        <v>255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24.6</v>
      </c>
      <c r="D78" s="60">
        <v>22.4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23.4</v>
      </c>
      <c r="D79" s="60">
        <v>21.2</v>
      </c>
      <c r="E79" s="100" t="s">
        <v>154</v>
      </c>
      <c r="F79" s="60">
        <v>15.7</v>
      </c>
      <c r="G79" s="60">
        <v>10.3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7.4800000000000002E-5</v>
      </c>
      <c r="D80" s="64">
        <v>4.5899999999999998E-5</v>
      </c>
      <c r="E80" s="102" t="s">
        <v>159</v>
      </c>
      <c r="F80" s="61">
        <v>42.2</v>
      </c>
      <c r="G80" s="61">
        <v>46.2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31" t="s">
        <v>163</v>
      </c>
      <c r="C84" s="131"/>
    </row>
    <row r="85" spans="2:16" ht="15" customHeight="1">
      <c r="B85" s="132" t="s">
        <v>186</v>
      </c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4"/>
    </row>
    <row r="86" spans="2:16" ht="15" customHeight="1">
      <c r="B86" s="118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>
      <c r="B87" s="124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6"/>
    </row>
    <row r="88" spans="2:16" ht="15" customHeight="1">
      <c r="B88" s="118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>
      <c r="B90" s="118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>
      <c r="B92" s="118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>
      <c r="B93" s="118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>
      <c r="B94" s="118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>
      <c r="B95" s="118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>
      <c r="B96" s="118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>
      <c r="B97" s="118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>
      <c r="B98" s="118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3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2024-09-21T19:42:46Z</dcterms:modified>
</cp:coreProperties>
</file>