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<sst xmlns="http://schemas.openxmlformats.org/spreadsheetml/2006/main" count="228" uniqueCount="215">
  <si>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</si>
  <si>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</si>
  <si>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</si>
  <si>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</si>
  <si>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</si>
  <si>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</si>
  <si>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</si>
  <si>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</si>
  <si>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</si>
  <si>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</si>
  <si>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</si>
  <si>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</si>
  <si>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</si>
  <si>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</si>
  <si>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</si>
  <si>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</si>
  <si>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</si>
  <si>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</si>
  <si>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</si>
  <si>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</si>
  <si>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</si>
  <si>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</si>
  <si>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</si>
  <si>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</si>
  <si>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</si>
  <si>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</si>
  <si>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</si>
  <si>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</si>
  <si>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</si>
  <si>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</si>
  <si>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</si>
  <si>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</si>
  <si>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</si>
  <si>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</si>
  <si>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</si>
  <si>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</si>
  <si>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</si>
  <si>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</si>
  <si>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</si>
  <si>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</si>
  <si>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</si>
  <si>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</si>
  <si>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</si>
  <si>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</si>
  <si>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</si>
  <si>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</si>
  <si>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</si>
  <si>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</si>
  <si>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</si>
  <si>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</si>
  <si>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</si>
  <si>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</si>
  <si>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</si>
  <si>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</si>
  <si>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</si>
  <si>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</si>
  <si>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</si>
  <si>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</si>
  <si>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</si>
  <si>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</si>
  <si>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</si>
  <si>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</si>
  <si>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</si>
  <si>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</si>
  <si>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</si>
  <si>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</si>
  <si>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</si>
  <si>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</si>
  <si>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</si>
  <si>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</si>
  <si>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</si>
  <si>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</si>
  <si>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</si>
  <si>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</si>
  <si>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</si>
  <si>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</si>
  <si>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</si>
  <si>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</si>
  <si>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</si>
  <si>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</si>
  <si>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</si>
  <si>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</si>
  <si>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</si>
  <si>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</si>
  <si>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</si>
  <si>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</si>
  <si>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</si>
  <si>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</si>
  <si>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</si>
  <si>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</si>
  <si>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</si>
  <si>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</si>
  <si>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</si>
  <si>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</si>
  <si>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</si>
  <si>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</si>
  <si>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</si>
  <si>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</si>
  <si>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</si>
  <si>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</si>
  <si>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</si>
  <si>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</si>
  <si>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</si>
  <si>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</si>
  <si>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</si>
  <si>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</si>
  <si>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</si>
  <si>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</si>
  <si>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</si>
  <si>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</si>
  <si>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</si>
  <si>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</si>
  <si>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</si>
  <si>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</si>
  <si>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</si>
  <si>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</si>
  <si>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</si>
  <si>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</si>
  <si>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</si>
  <si>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</si>
  <si>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</si>
  <si>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</si>
  <si>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</si>
  <si>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</si>
  <si>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</si>
  <si>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</si>
  <si>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</si>
  <si>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</si>
  <si>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</si>
  <si>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</si>
  <si>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</si>
  <si>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</si>
  <si>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</si>
  <si>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</si>
  <si>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</si>
  <si>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</si>
  <si>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</si>
  <si>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</si>
  <si>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</si>
  <si>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</si>
  <si>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</si>
  <si>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</si>
  <si>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</si>
  <si>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</si>
  <si>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</si>
  <si>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</si>
  <si>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</si>
  <si>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</si>
  <si>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</si>
  <si>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</si>
  <si>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</si>
  <si>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</si>
  <si>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</si>
  <si>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</si>
  <si>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</si>
  <si>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</si>
  <si>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</si>
  <si>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</si>
  <si>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</si>
  <si>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</si>
  <si>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</si>
  <si>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</si>
  <si>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</si>
  <si>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</si>
  <si>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</si>
  <si>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</si>
  <si>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</si>
  <si>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</si>
  <si>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</si>
  <si>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</si>
  <si>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</si>
  <si>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</si>
  <si>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</si>
  <si>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</si>
  <si>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</si>
  <si>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</si>
  <si>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</si>
  <si>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</si>
  <si>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</si>
  <si>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</si>
  <si>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</si>
  <si>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</si>
  <si>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</si>
  <si>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</si>
  <si>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KAMP</t>
  </si>
  <si>
    <t>V</t>
  </si>
  <si>
    <t>TMT</t>
  </si>
  <si>
    <t>정예솜</t>
  </si>
  <si>
    <t>MMA-KS4</t>
  </si>
  <si>
    <t>NNW</t>
  </si>
  <si>
    <t>강풍으로 인한 방풍막 연결</t>
  </si>
  <si>
    <t>9s/26k 13s/25k 18s/23k</t>
  </si>
  <si>
    <t>25s/22k</t>
  </si>
  <si>
    <t>D_036519-036520</t>
  </si>
  <si>
    <t>D_036519-036520 돔셔터 컨트롤 재실행 후 돔에 가려지고 있었음/ 돔 닫았다가 여니 정상화 및 재관측함</t>
  </si>
  <si>
    <t>M_036523</t>
  </si>
  <si>
    <t>M_036523 IC S crash로 파일 없음</t>
  </si>
  <si>
    <t>C_036533</t>
  </si>
  <si>
    <t>C_036575-036581</t>
  </si>
  <si>
    <t>D_036619-036620</t>
  </si>
  <si>
    <t>돔셔터컨트롤 재실행 4회</t>
  </si>
  <si>
    <t>C_036646</t>
  </si>
  <si>
    <t>C_036672-036673</t>
  </si>
  <si>
    <t>C_036677-036678</t>
  </si>
  <si>
    <t>C_036680-036682</t>
  </si>
  <si>
    <t>-</t>
  </si>
  <si>
    <t>[18:52] 짙은 구름으로 인한 관측 대기/ [19:10] 관측 재개</t>
  </si>
  <si>
    <t>구름으로 인한 새벽 flat 건너뜀</t>
  </si>
  <si>
    <t>D_036619-036620 돔셔터컨트롤 노란색이어서 재실행하니 셔터값이 85였음(TCS값은 58.7)/ 재관측함</t>
  </si>
  <si>
    <t>C_036686-036696</t>
  </si>
  <si>
    <t>[15:04] 짙은 구름으로 인한 관측 대기/ [16:00] 관측 재개/ [16:29] 짙은 구름으로 인한 관측 대기/ [16:36] 관측 재개</t>
  </si>
  <si>
    <t>[17:33] 짙은 구름으로 인한 관측 대기/ [17:40] 관측 재개/ [17:55] 짙은 구름으로 인한 관측 대기/ [18:09] 관측 재개</t>
  </si>
  <si>
    <t>I-BAND 촬영함</t>
  </si>
  <si>
    <t>M_036734-036735:K</t>
  </si>
  <si>
    <t>WSW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</si>
</sst>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N83" sqref="N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45542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85.829307568438011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0.3833333333333333</v>
      </c>
      <c r="D9" s="8">
        <v>1.1000000000000001</v>
      </c>
      <c r="E9" s="8">
        <v>17.100000000000001</v>
      </c>
      <c r="F9" s="8">
        <v>55.3</v>
      </c>
      <c r="G9" s="36" t="s">
        <v>214</v>
      </c>
      <c r="H9" s="8">
        <v>3</v>
      </c>
      <c r="I9" s="36">
        <v>16.7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16.8</v>
      </c>
      <c r="F10" s="8">
        <v>55.2</v>
      </c>
      <c r="G10" s="36" t="s">
        <v>189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0.78749999999999998</v>
      </c>
      <c r="D11" s="15" t="s">
        <v>205</v>
      </c>
      <c r="E11" s="15">
        <v>15.3</v>
      </c>
      <c r="F11" s="15">
        <v>58.2</v>
      </c>
      <c r="G11" s="36" t="s">
        <v>189</v>
      </c>
      <c r="H11" s="15">
        <v>0.3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24.404166666666669</v>
      </c>
      <c r="D12" s="19">
        <f>AVERAGE(D9:D11)</f>
        <v>1.25</v>
      </c>
      <c r="E12" s="19">
        <f>AVERAGE(E9:E11)</f>
        <v>16.400000000000002</v>
      </c>
      <c r="F12" s="20">
        <f>AVERAGE(F9:F11)</f>
        <v>56.233333333333327</v>
      </c>
      <c r="G12" s="21"/>
      <c r="H12" s="22">
        <f>AVERAGE(H9:H11)</f>
        <v>1.4000000000000001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188</v>
      </c>
      <c r="H16" s="116" t="s">
        <v>186</v>
      </c>
      <c r="I16" s="27" t="s">
        <v>166</v>
      </c>
      <c r="J16" s="27" t="s">
        <v>166</v>
      </c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0.32430555555555557</v>
      </c>
      <c r="D17" s="28">
        <v>0.32500000000000001</v>
      </c>
      <c r="E17" s="28">
        <v>0.36388888888888887</v>
      </c>
      <c r="F17" s="28">
        <v>0.56736111111111109</v>
      </c>
      <c r="G17" s="28">
        <v>0.66666666666666663</v>
      </c>
      <c r="H17" s="28">
        <v>0.79861111111111116</v>
      </c>
      <c r="I17" s="28">
        <v>0.81111111111111101</v>
      </c>
      <c r="J17" s="28">
        <v>0.87013888888888891</v>
      </c>
      <c r="K17" s="28"/>
      <c r="L17" s="28"/>
      <c r="M17" s="28"/>
      <c r="N17" s="28"/>
      <c r="O17" s="28"/>
      <c r="P17" s="28">
        <v>0.87361111111111101</v>
      </c>
    </row>
    <row r="18" spans="2:16" ht="14.15" customHeight="1">
      <c r="B18" s="35" t="s">
        <v>43</v>
      </c>
      <c r="C18" s="27">
        <v>36458</v>
      </c>
      <c r="D18" s="27">
        <v>36459</v>
      </c>
      <c r="E18" s="27">
        <v>36477</v>
      </c>
      <c r="F18" s="27">
        <v>36607</v>
      </c>
      <c r="G18" s="27">
        <v>36647</v>
      </c>
      <c r="H18" s="27">
        <v>36692</v>
      </c>
      <c r="I18" s="27">
        <v>36697</v>
      </c>
      <c r="J18" s="27">
        <v>36763</v>
      </c>
      <c r="K18" s="27"/>
      <c r="L18" s="27"/>
      <c r="M18" s="27"/>
      <c r="N18" s="27"/>
      <c r="O18" s="27"/>
      <c r="P18" s="27">
        <v>36738</v>
      </c>
    </row>
    <row r="19" spans="2:16" ht="14.15" customHeight="1" thickBot="1">
      <c r="B19" s="13" t="s">
        <v>44</v>
      </c>
      <c r="C19" s="29"/>
      <c r="D19" s="27">
        <v>36470</v>
      </c>
      <c r="E19" s="30">
        <v>36606</v>
      </c>
      <c r="F19" s="30">
        <v>36646</v>
      </c>
      <c r="G19" s="30">
        <v>36691</v>
      </c>
      <c r="H19" s="30">
        <v>36696</v>
      </c>
      <c r="I19" s="30">
        <v>36762</v>
      </c>
      <c r="J19" s="30">
        <v>36767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130</v>
      </c>
      <c r="F20" s="33">
        <f>IF(ISNUMBER(F18),F19-F18+1,"")</f>
        <v>40</v>
      </c>
      <c r="G20" s="33">
        <f>IF(ISNUMBER(G18),G19-G18+1,"")</f>
        <v>45</v>
      </c>
      <c r="H20" s="33">
        <f>IF(ISNUMBER(H18),H19-H18+1,"")</f>
        <v>5</v>
      </c>
      <c r="I20" s="33">
        <f t="shared" ref="I20:O20" si="0">IF(ISNUMBER(I18),I19-I18+1,"")</f>
        <v>66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0.34375</v>
      </c>
      <c r="D23" s="106">
        <v>0.34583333333333338</v>
      </c>
      <c r="E23" s="36" t="s">
        <v>49</v>
      </c>
      <c r="F23" s="135" t="s">
        <v>191</v>
      </c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185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>
        <v>0.34930555555555554</v>
      </c>
      <c r="D25" s="117">
        <v>0.34930555555555554</v>
      </c>
      <c r="E25" s="113" t="s">
        <v>174</v>
      </c>
      <c r="F25" s="135" t="s">
        <v>192</v>
      </c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0.18611111111111112</v>
      </c>
      <c r="D30" s="43"/>
      <c r="E30" s="43">
        <v>6.25E-2</v>
      </c>
      <c r="F30" s="43">
        <v>0.15486111111111112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0.40347222222222223</v>
      </c>
    </row>
    <row r="31" spans="2:16" ht="14.15" customHeight="1">
      <c r="B31" s="37" t="s">
        <v>173</v>
      </c>
      <c r="C31" s="47">
        <v>0.20277777777777781</v>
      </c>
      <c r="D31" s="7"/>
      <c r="E31" s="7">
        <v>6.5277777777777782E-2</v>
      </c>
      <c r="F31" s="7">
        <v>0.15486111111111112</v>
      </c>
      <c r="G31" s="7"/>
      <c r="H31" s="7"/>
      <c r="I31" s="7"/>
      <c r="J31" s="7"/>
      <c r="K31" s="7">
        <v>8.3333333333333332E-3</v>
      </c>
      <c r="L31" s="7"/>
      <c r="M31" s="7"/>
      <c r="N31" s="7"/>
      <c r="O31" s="48"/>
      <c r="P31" s="46">
        <f>SUM(C31:N31)</f>
        <v>0.43125000000000008</v>
      </c>
    </row>
    <row r="32" spans="2:16" ht="14.15" customHeight="1">
      <c r="B32" s="37" t="s">
        <v>67</v>
      </c>
      <c r="C32" s="49"/>
      <c r="D32" s="50"/>
      <c r="E32" s="50">
        <v>5.5555555555555558E-3</v>
      </c>
      <c r="F32" s="50">
        <v>5.5555555555555552E-2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6.1111111111111109E-2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0.20277777777777781</v>
      </c>
      <c r="D34" s="110">
        <f t="shared" ref="D34:P34" si="1">D31-D32-D33</f>
        <v>0</v>
      </c>
      <c r="E34" s="110">
        <f t="shared" si="1"/>
        <v>5.9722222222222225E-2</v>
      </c>
      <c r="F34" s="110">
        <f t="shared" si="1"/>
        <v>9.9305555555555564E-2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8.3333333333333332E-3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0.37013888888888896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193</v>
      </c>
      <c r="D36" s="138"/>
      <c r="E36" s="139" t="s">
        <v>195</v>
      </c>
      <c r="F36" s="140"/>
      <c r="G36" s="139" t="s">
        <v>197</v>
      </c>
      <c r="H36" s="140"/>
      <c r="I36" s="139" t="s">
        <v>198</v>
      </c>
      <c r="J36" s="140"/>
      <c r="K36" s="138" t="s">
        <v>199</v>
      </c>
      <c r="L36" s="138"/>
      <c r="M36" s="138" t="s">
        <v>201</v>
      </c>
      <c r="N36" s="138"/>
      <c r="O36" s="138" t="s">
        <v>202</v>
      </c>
      <c r="P36" s="138"/>
    </row>
    <row r="37" spans="2:16" ht="18" customHeight="1">
      <c r="B37" s="146"/>
      <c r="C37" s="138" t="s">
        <v>203</v>
      </c>
      <c r="D37" s="138"/>
      <c r="E37" s="138" t="s">
        <v>204</v>
      </c>
      <c r="F37" s="138"/>
      <c r="G37" s="138" t="s">
        <v>209</v>
      </c>
      <c r="H37" s="138"/>
      <c r="I37" s="138" t="s">
        <v>213</v>
      </c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194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196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208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 t="s">
        <v>210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211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 t="s">
        <v>206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 t="s">
        <v>207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 t="s">
        <v>212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533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-161.4</v>
      </c>
      <c r="D72" s="60">
        <v>-161.9</v>
      </c>
      <c r="E72" s="100" t="s">
        <v>120</v>
      </c>
      <c r="F72" s="60">
        <v>25.3</v>
      </c>
      <c r="G72" s="60">
        <v>23.3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-156.5</v>
      </c>
      <c r="D73" s="60">
        <v>-157</v>
      </c>
      <c r="E73" s="102" t="s">
        <v>124</v>
      </c>
      <c r="F73" s="61">
        <v>34.4</v>
      </c>
      <c r="G73" s="61">
        <v>35.6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-209.5</v>
      </c>
      <c r="D74" s="60">
        <v>-209.3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-122.8</v>
      </c>
      <c r="D75" s="60">
        <v>-124.7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34.299999999999997</v>
      </c>
      <c r="D76" s="60">
        <v>33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30.5</v>
      </c>
      <c r="D77" s="60">
        <v>29.1</v>
      </c>
      <c r="E77" s="102" t="s">
        <v>144</v>
      </c>
      <c r="F77" s="62">
        <v>260</v>
      </c>
      <c r="G77" s="62">
        <v>260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28.3</v>
      </c>
      <c r="D78" s="60">
        <v>26.8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27.1</v>
      </c>
      <c r="D79" s="60">
        <v>25.5</v>
      </c>
      <c r="E79" s="100" t="s">
        <v>154</v>
      </c>
      <c r="F79" s="60">
        <v>17.100000000000001</v>
      </c>
      <c r="G79" s="60">
        <v>16.3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3.9199999999999997E-5</v>
      </c>
      <c r="D80" s="64">
        <v>3.93E-5</v>
      </c>
      <c r="E80" s="102" t="s">
        <v>159</v>
      </c>
      <c r="F80" s="61">
        <v>54.9</v>
      </c>
      <c r="G80" s="61">
        <v>59.1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190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2024-09-07T21:01:52Z</dcterms:modified>
</cp:coreProperties>
</file>