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6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<sst xmlns="http://schemas.openxmlformats.org/spreadsheetml/2006/main" count="221" uniqueCount="207">
  <si>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</si>
  <si>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</si>
  <si>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</si>
  <si>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</si>
  <si>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</si>
  <si>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</si>
  <si>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</si>
  <si>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</si>
  <si>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</si>
  <si>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</si>
  <si>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</si>
  <si>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</si>
  <si>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</si>
  <si>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</si>
  <si>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</si>
  <si>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</si>
  <si>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</si>
  <si>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</si>
  <si>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</si>
  <si>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</si>
  <si>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</si>
  <si>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</si>
  <si>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</si>
  <si>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</si>
  <si>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</si>
  <si>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</si>
  <si>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</si>
  <si>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</si>
  <si>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</si>
  <si>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</si>
  <si>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</si>
  <si>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</si>
  <si>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</si>
  <si>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</si>
  <si>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</si>
  <si>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</si>
  <si>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</si>
  <si>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</si>
  <si>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</si>
  <si>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</si>
  <si>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</si>
  <si>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</si>
  <si>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</si>
  <si>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</si>
  <si>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</si>
  <si>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</si>
  <si>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</si>
  <si>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</si>
  <si>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</si>
  <si>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</si>
  <si>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</si>
  <si>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</si>
  <si>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</si>
  <si>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</si>
  <si>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</si>
  <si>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</si>
  <si>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</si>
  <si>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</si>
  <si>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</si>
  <si>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</si>
  <si>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</si>
  <si>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</si>
  <si>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</si>
  <si>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</si>
  <si>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</si>
  <si>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</si>
  <si>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</si>
  <si>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</si>
  <si>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</si>
  <si>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</si>
  <si>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</si>
  <si>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</si>
  <si>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</si>
  <si>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</si>
  <si>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</si>
  <si>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</si>
  <si>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</si>
  <si>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</si>
  <si>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</si>
  <si>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</si>
  <si>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</si>
  <si>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</si>
  <si>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</si>
  <si>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</si>
  <si>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</si>
  <si>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</si>
  <si>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</si>
  <si>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</si>
  <si>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</si>
  <si>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</si>
  <si>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</si>
  <si>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</si>
  <si>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</si>
  <si>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</si>
  <si>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</si>
  <si>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</si>
  <si>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</si>
  <si>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</si>
  <si>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</si>
  <si>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</si>
  <si>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</si>
  <si>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</si>
  <si>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</si>
  <si>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</si>
  <si>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</si>
  <si>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</si>
  <si>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</si>
  <si>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</si>
  <si>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</si>
  <si>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</si>
  <si>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</si>
  <si>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</si>
  <si>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</si>
  <si>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</si>
  <si>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</si>
  <si>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</si>
  <si>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</si>
  <si>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</si>
  <si>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</si>
  <si>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</si>
  <si>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</si>
  <si>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</si>
  <si>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</si>
  <si>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</si>
  <si>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</si>
  <si>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</si>
  <si>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</si>
  <si>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</si>
  <si>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</si>
  <si>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</si>
  <si>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</si>
  <si>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</si>
  <si>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</si>
  <si>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</si>
  <si>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</si>
  <si>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</si>
  <si>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</si>
  <si>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</si>
  <si>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</si>
  <si>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</si>
  <si>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</si>
  <si>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</si>
  <si>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</si>
  <si>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</si>
  <si>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</si>
  <si>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</si>
  <si>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</si>
  <si>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</si>
  <si>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</si>
  <si>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</si>
  <si>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</si>
  <si>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</si>
  <si>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</si>
  <si>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</si>
  <si>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</si>
  <si>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</si>
  <si>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</si>
  <si>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</si>
  <si>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</si>
  <si>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</si>
  <si>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</si>
  <si>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</si>
  <si>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</si>
  <si>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</si>
  <si>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</si>
  <si>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</si>
  <si>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</si>
  <si>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</si>
  <si>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</si>
  <si>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</si>
  <si>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</si>
  <si>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</si>
  <si>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</si>
  <si>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</si>
  <si>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</si>
  <si>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</si>
  <si>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</si>
  <si>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</si>
  <si>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</si>
  <si>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</si>
  <si>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</si>
  <si>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</si>
  <si>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TMT</t>
  </si>
  <si>
    <t>KSP</t>
  </si>
  <si>
    <t>BLG</t>
  </si>
  <si>
    <t>NNE</t>
  </si>
  <si>
    <t>SE</t>
  </si>
  <si>
    <t>월령 40%이상으로 방풍막 연결</t>
  </si>
  <si>
    <t>B</t>
  </si>
  <si>
    <t>김예은</t>
  </si>
  <si>
    <t>BLG-KSP</t>
  </si>
  <si>
    <t>8s/21k 13s/23k 19s/23k</t>
  </si>
  <si>
    <t>10s/24k 15s/27k 19s/24k</t>
  </si>
  <si>
    <t>E_019600</t>
  </si>
  <si>
    <t>E_019600 Dell dome shutter가 멈추어 방풍막에 가려짐</t>
  </si>
  <si>
    <t>E_19684 관측 중 AUX 프로그램과 연결이 끊김/ AUX 프로그램 4차례 재실행 후 정상화 됨</t>
  </si>
  <si>
    <t>G_019672</t>
  </si>
  <si>
    <t>L_019568-019792</t>
  </si>
  <si>
    <t>E_019568-019647 Actuator를 재실행 해도 초점이 맞지않음/ FSA 재실행 후 초점 정상화 됨</t>
  </si>
  <si>
    <t>[13:00] Actuator 재실행 중 초점값을 안 넣고 관측을 진행해서 그래프의 포커스가 크게 움직임</t>
  </si>
  <si>
    <t>G_019678-019679</t>
  </si>
  <si>
    <t>M_019804-019805:T</t>
  </si>
  <si>
    <t>E_019775-019780</t>
  </si>
  <si>
    <t>E_019775-019780 AUX프로그램이 재실행 후 Dell shutter는 정상작동하는듯 하나 실제로는 망원경과 방풍막의 싱크가 맞지 않아서 방풍막에 가려짐(육안으로 확인)/</t>
  </si>
  <si>
    <t>AUX 프로그램을 재실행하고 newTCS 리셋 및 Dome전원을 껐다 켠 후 정상화 됨</t>
  </si>
  <si>
    <t>관측 중 AUX 프로그램 11번 재실행 함</t>
  </si>
  <si>
    <t>N2 가스없음(주문 필요)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</si>
</sst>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82" zoomScale="140" zoomScaleNormal="140" workbookViewId="0">
      <selection activeCell="B86" sqref="B86:P86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45465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100</v>
      </c>
      <c r="M3" s="125"/>
      <c r="N3" s="66" t="s">
        <v>3</v>
      </c>
      <c r="O3" s="125">
        <f>(P31-P33)/P31*100</f>
        <v>100</v>
      </c>
      <c r="P3" s="125"/>
    </row>
    <row r="4" spans="2:16" ht="14.25" customHeight="1">
      <c r="B4" s="34" t="s">
        <v>4</v>
      </c>
      <c r="C4" s="2" t="s">
        <v>189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0.35833333333333334</v>
      </c>
      <c r="D9" s="8">
        <v>2</v>
      </c>
      <c r="E9" s="8">
        <v>5.0999999999999996</v>
      </c>
      <c r="F9" s="8">
        <v>77.3</v>
      </c>
      <c r="G9" s="36" t="s">
        <v>185</v>
      </c>
      <c r="H9" s="8">
        <v>4.5999999999999996</v>
      </c>
      <c r="I9" s="36">
        <v>99.4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2.8</v>
      </c>
      <c r="E10" s="8">
        <v>3.9</v>
      </c>
      <c r="F10" s="8">
        <v>84.3</v>
      </c>
      <c r="G10" s="36" t="s">
        <v>186</v>
      </c>
      <c r="H10" s="8">
        <v>7.7</v>
      </c>
      <c r="I10" s="11"/>
      <c r="J10" s="9">
        <f>IF(L10, 1, 0) + IF(M10, 2, 0) + IF(N10, 4, 0) + IF(O10, 8, 0) + IF(P10, 16, 0)</f>
        <v>5</v>
      </c>
      <c r="K10" s="12" t="b">
        <v>1</v>
      </c>
      <c r="L10" s="12" t="b">
        <v>1</v>
      </c>
      <c r="M10" s="12" t="b">
        <v>0</v>
      </c>
      <c r="N10" s="12" t="b">
        <v>1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0.81874999999999998</v>
      </c>
      <c r="D11" s="15">
        <v>3.7</v>
      </c>
      <c r="E11" s="15">
        <v>3.7</v>
      </c>
      <c r="F11" s="15">
        <v>85.6</v>
      </c>
      <c r="G11" s="36" t="s">
        <v>186</v>
      </c>
      <c r="H11" s="15">
        <v>9.1</v>
      </c>
      <c r="I11" s="16"/>
      <c r="J11" s="9">
        <f>IF(L11, 1, 0) + IF(M11, 2, 0) + IF(N11, 4, 0) + IF(O11, 8, 0) + IF(P11, 16, 0)</f>
        <v>6</v>
      </c>
      <c r="K11" s="12" t="b">
        <v>1</v>
      </c>
      <c r="L11" s="12" t="b">
        <v>0</v>
      </c>
      <c r="M11" s="12" t="b">
        <v>1</v>
      </c>
      <c r="N11" s="12" t="b">
        <v>1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24.460416666666667</v>
      </c>
      <c r="D12" s="19">
        <f>AVERAGE(D9:D11)</f>
        <v>2.8333333333333335</v>
      </c>
      <c r="E12" s="19">
        <f>AVERAGE(E9:E11)</f>
        <v>4.2333333333333334</v>
      </c>
      <c r="F12" s="20">
        <f>AVERAGE(F9:F11)</f>
        <v>82.399999999999991</v>
      </c>
      <c r="G12" s="21"/>
      <c r="H12" s="22">
        <f>AVERAGE(H9:H11)</f>
        <v>7.1333333333333329</v>
      </c>
      <c r="I12" s="23"/>
      <c r="J12" s="24">
        <f>AVERAGE(J9:J11)</f>
        <v>3.6666666666666665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182</v>
      </c>
      <c r="F16" s="27" t="s">
        <v>184</v>
      </c>
      <c r="G16" s="27" t="s">
        <v>190</v>
      </c>
      <c r="H16" s="27" t="s">
        <v>184</v>
      </c>
      <c r="I16" s="27" t="s">
        <v>183</v>
      </c>
      <c r="J16" s="27" t="s">
        <v>182</v>
      </c>
      <c r="K16" s="27" t="s">
        <v>166</v>
      </c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0.30972222222222223</v>
      </c>
      <c r="D17" s="28">
        <v>0.31041666666666667</v>
      </c>
      <c r="E17" s="28">
        <v>0.33749999999999997</v>
      </c>
      <c r="F17" s="28">
        <v>0.36041666666666666</v>
      </c>
      <c r="G17" s="28">
        <v>0.50694444444444442</v>
      </c>
      <c r="H17" s="28">
        <v>0.57430555555555551</v>
      </c>
      <c r="I17" s="28">
        <v>0.75902777777777775</v>
      </c>
      <c r="J17" s="28">
        <v>0.81874999999999998</v>
      </c>
      <c r="K17" s="28">
        <v>0.84444444444444444</v>
      </c>
      <c r="L17" s="28"/>
      <c r="M17" s="28"/>
      <c r="N17" s="28"/>
      <c r="O17" s="28"/>
      <c r="P17" s="28">
        <v>0.84791666666666676</v>
      </c>
    </row>
    <row r="18" spans="2:16" ht="14.15" customHeight="1">
      <c r="B18" s="35" t="s">
        <v>43</v>
      </c>
      <c r="C18" s="27">
        <v>19538</v>
      </c>
      <c r="D18" s="27">
        <v>19539</v>
      </c>
      <c r="E18" s="27">
        <v>19555</v>
      </c>
      <c r="F18" s="27">
        <v>19568</v>
      </c>
      <c r="G18" s="27">
        <v>19648</v>
      </c>
      <c r="H18" s="27">
        <v>19683</v>
      </c>
      <c r="I18" s="27">
        <v>19784</v>
      </c>
      <c r="J18" s="27">
        <v>19819</v>
      </c>
      <c r="K18" s="27">
        <v>19831</v>
      </c>
      <c r="L18" s="27"/>
      <c r="M18" s="27"/>
      <c r="N18" s="27"/>
      <c r="O18" s="27"/>
      <c r="P18" s="27">
        <v>19836</v>
      </c>
    </row>
    <row r="19" spans="2:16" ht="14.15" customHeight="1" thickBot="1">
      <c r="B19" s="13" t="s">
        <v>44</v>
      </c>
      <c r="C19" s="29"/>
      <c r="D19" s="27">
        <v>19550</v>
      </c>
      <c r="E19" s="30">
        <v>19567</v>
      </c>
      <c r="F19" s="30">
        <v>19647</v>
      </c>
      <c r="G19" s="30">
        <v>19682</v>
      </c>
      <c r="H19" s="30">
        <v>19783</v>
      </c>
      <c r="I19" s="30">
        <v>19818</v>
      </c>
      <c r="J19" s="30">
        <v>19830</v>
      </c>
      <c r="K19" s="30">
        <v>19835</v>
      </c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13</v>
      </c>
      <c r="F20" s="33">
        <f t="shared" si="0"/>
        <v>80</v>
      </c>
      <c r="G20" s="33">
        <f t="shared" si="0"/>
        <v>35</v>
      </c>
      <c r="H20" s="33">
        <f t="shared" si="0"/>
        <v>101</v>
      </c>
      <c r="I20" s="33">
        <f t="shared" si="0"/>
        <v>35</v>
      </c>
      <c r="J20" s="33">
        <f t="shared" si="0"/>
        <v>12</v>
      </c>
      <c r="K20" s="33">
        <f t="shared" si="0"/>
        <v>5</v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6">
        <v>0.31666666666666665</v>
      </c>
      <c r="D23" s="106">
        <v>0.31875000000000003</v>
      </c>
      <c r="E23" s="36" t="s">
        <v>49</v>
      </c>
      <c r="F23" s="130" t="s">
        <v>191</v>
      </c>
      <c r="G23" s="130"/>
      <c r="H23" s="130"/>
      <c r="I23" s="130"/>
      <c r="J23" s="106"/>
      <c r="K23" s="106"/>
      <c r="L23" s="36" t="s">
        <v>50</v>
      </c>
      <c r="M23" s="130"/>
      <c r="N23" s="130"/>
      <c r="O23" s="130"/>
      <c r="P23" s="130"/>
    </row>
    <row r="24" spans="2:16" ht="13.5" customHeight="1">
      <c r="B24" s="131"/>
      <c r="C24" s="106"/>
      <c r="D24" s="106"/>
      <c r="E24" s="113" t="s">
        <v>174</v>
      </c>
      <c r="F24" s="130"/>
      <c r="G24" s="130"/>
      <c r="H24" s="130"/>
      <c r="I24" s="130"/>
      <c r="J24" s="106"/>
      <c r="K24" s="106"/>
      <c r="L24" s="36" t="s">
        <v>181</v>
      </c>
      <c r="M24" s="130"/>
      <c r="N24" s="130"/>
      <c r="O24" s="130"/>
      <c r="P24" s="130"/>
    </row>
    <row r="25" spans="2:16" ht="13.5" customHeight="1">
      <c r="B25" s="131"/>
      <c r="C25" s="106">
        <v>0.32013888888888892</v>
      </c>
      <c r="D25" s="106">
        <v>0.32222222222222224</v>
      </c>
      <c r="E25" s="113" t="s">
        <v>175</v>
      </c>
      <c r="F25" s="133" t="s">
        <v>192</v>
      </c>
      <c r="G25" s="130"/>
      <c r="H25" s="130"/>
      <c r="I25" s="130"/>
      <c r="J25" s="106"/>
      <c r="K25" s="106"/>
      <c r="L25" s="36" t="s">
        <v>51</v>
      </c>
      <c r="M25" s="130"/>
      <c r="N25" s="130"/>
      <c r="O25" s="130"/>
      <c r="P25" s="130"/>
    </row>
    <row r="26" spans="2:16" ht="13.5" customHeight="1">
      <c r="B26" s="131"/>
      <c r="C26" s="106"/>
      <c r="D26" s="106"/>
      <c r="E26" s="113" t="s">
        <v>168</v>
      </c>
      <c r="F26" s="130"/>
      <c r="G26" s="130"/>
      <c r="H26" s="130"/>
      <c r="I26" s="130"/>
      <c r="J26" s="106"/>
      <c r="K26" s="106"/>
      <c r="L26" s="36" t="s">
        <v>188</v>
      </c>
      <c r="M26" s="130"/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52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0.39583333333333331</v>
      </c>
      <c r="D30" s="43">
        <v>6.458333333333334E-2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0.46041666666666664</v>
      </c>
    </row>
    <row r="31" spans="2:16" ht="14.15" customHeight="1">
      <c r="B31" s="37" t="s">
        <v>173</v>
      </c>
      <c r="C31" s="47">
        <v>0.33263888888888887</v>
      </c>
      <c r="D31" s="7">
        <v>0.13055555555555556</v>
      </c>
      <c r="E31" s="7"/>
      <c r="F31" s="7"/>
      <c r="G31" s="7"/>
      <c r="H31" s="7"/>
      <c r="I31" s="7"/>
      <c r="J31" s="7"/>
      <c r="K31" s="7">
        <v>3.4722222222222224E-2</v>
      </c>
      <c r="L31" s="7"/>
      <c r="M31" s="7"/>
      <c r="N31" s="7"/>
      <c r="O31" s="48"/>
      <c r="P31" s="46">
        <f>SUM(C31:N31)</f>
        <v>0.49791666666666667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0.33263888888888887</v>
      </c>
      <c r="D34" s="110">
        <f t="shared" ref="D34:P34" si="1">D31-D32-D33</f>
        <v>0.13055555555555556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3.4722222222222224E-2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0.49791666666666667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2" t="s">
        <v>69</v>
      </c>
      <c r="C36" s="134" t="s">
        <v>193</v>
      </c>
      <c r="D36" s="134"/>
      <c r="E36" s="134" t="s">
        <v>197</v>
      </c>
      <c r="F36" s="134"/>
      <c r="G36" s="134" t="s">
        <v>196</v>
      </c>
      <c r="H36" s="134"/>
      <c r="I36" s="134" t="s">
        <v>200</v>
      </c>
      <c r="J36" s="134"/>
      <c r="K36" s="134" t="s">
        <v>202</v>
      </c>
      <c r="L36" s="134"/>
      <c r="M36" s="134" t="s">
        <v>201</v>
      </c>
      <c r="N36" s="134"/>
      <c r="O36" s="134"/>
      <c r="P36" s="134"/>
    </row>
    <row r="37" spans="2:16" ht="18" customHeight="1">
      <c r="B37" s="143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2:16" ht="18" customHeight="1">
      <c r="B38" s="143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16" ht="18" customHeight="1">
      <c r="B39" s="143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</row>
    <row r="40" spans="2:16" ht="18" customHeight="1">
      <c r="B40" s="143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2:16" ht="18" customHeight="1">
      <c r="B41" s="14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5" t="s">
        <v>70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7"/>
    </row>
    <row r="44" spans="2:16" ht="14.15" customHeight="1">
      <c r="B44" s="138" t="s">
        <v>194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40"/>
    </row>
    <row r="45" spans="2:16" ht="14.15" customHeight="1">
      <c r="B45" s="138" t="s">
        <v>198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40"/>
    </row>
    <row r="46" spans="2:16" ht="14.15" customHeight="1">
      <c r="B46" s="138" t="s">
        <v>195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40"/>
    </row>
    <row r="47" spans="2:16" ht="14.15" customHeight="1">
      <c r="B47" s="141" t="s">
        <v>199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40"/>
    </row>
    <row r="48" spans="2:16" ht="14.15" customHeight="1">
      <c r="B48" s="141" t="s">
        <v>205</v>
      </c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40"/>
    </row>
    <row r="49" spans="2:16" ht="14.15" customHeight="1">
      <c r="B49" s="138" t="s">
        <v>203</v>
      </c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40"/>
    </row>
    <row r="50" spans="2:16" ht="14.15" customHeight="1">
      <c r="B50" s="138" t="s">
        <v>204</v>
      </c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40"/>
    </row>
    <row r="51" spans="2:16" ht="14.15" customHeight="1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40"/>
    </row>
    <row r="52" spans="2:16" ht="14.15" customHeight="1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60"/>
    </row>
    <row r="53" spans="2:16" ht="14.15" customHeight="1" thickBot="1">
      <c r="B53" s="166" t="s">
        <v>171</v>
      </c>
      <c r="C53" s="167"/>
      <c r="D53" s="115"/>
      <c r="E53" s="115"/>
      <c r="F53" s="115"/>
      <c r="G53" s="168"/>
      <c r="H53" s="167"/>
      <c r="I53" s="167"/>
      <c r="J53" s="167"/>
      <c r="K53" s="167"/>
      <c r="L53" s="167"/>
      <c r="M53" s="167"/>
      <c r="N53" s="167"/>
      <c r="O53" s="167"/>
      <c r="P53" s="169"/>
    </row>
    <row r="54" spans="2:16" ht="14.15" customHeight="1" thickTop="1" thickBot="1">
      <c r="B54" s="161" t="s">
        <v>176</v>
      </c>
      <c r="C54" s="162"/>
      <c r="D54" s="162"/>
      <c r="E54" s="162"/>
      <c r="F54" s="112">
        <v>1052</v>
      </c>
      <c r="G54" s="163"/>
      <c r="H54" s="164"/>
      <c r="I54" s="164"/>
      <c r="J54" s="164"/>
      <c r="K54" s="164"/>
      <c r="L54" s="164"/>
      <c r="M54" s="164"/>
      <c r="N54" s="164"/>
      <c r="O54" s="164"/>
      <c r="P54" s="165"/>
    </row>
    <row r="55" spans="2:16" ht="13.5" customHeight="1" thickTop="1"/>
    <row r="56" spans="2:16" ht="17.25" customHeight="1">
      <c r="B56" s="145" t="s">
        <v>71</v>
      </c>
      <c r="C56" s="145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6" t="s">
        <v>72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149" t="s">
        <v>73</v>
      </c>
      <c r="O57" s="147"/>
      <c r="P57" s="150"/>
    </row>
    <row r="58" spans="2:16" ht="17.149999999999999" customHeight="1">
      <c r="B58" s="151" t="s">
        <v>74</v>
      </c>
      <c r="C58" s="152"/>
      <c r="D58" s="153"/>
      <c r="E58" s="151" t="s">
        <v>75</v>
      </c>
      <c r="F58" s="152"/>
      <c r="G58" s="153"/>
      <c r="H58" s="152" t="s">
        <v>76</v>
      </c>
      <c r="I58" s="152"/>
      <c r="J58" s="152"/>
      <c r="K58" s="154" t="s">
        <v>77</v>
      </c>
      <c r="L58" s="152"/>
      <c r="M58" s="155"/>
      <c r="N58" s="156"/>
      <c r="O58" s="152"/>
      <c r="P58" s="157"/>
    </row>
    <row r="59" spans="2:16" ht="20.149999999999999" customHeight="1">
      <c r="B59" s="170" t="s">
        <v>78</v>
      </c>
      <c r="C59" s="171"/>
      <c r="D59" s="58" t="b">
        <v>1</v>
      </c>
      <c r="E59" s="170" t="s">
        <v>79</v>
      </c>
      <c r="F59" s="171"/>
      <c r="G59" s="58" t="b">
        <v>1</v>
      </c>
      <c r="H59" s="172" t="s">
        <v>80</v>
      </c>
      <c r="I59" s="171"/>
      <c r="J59" s="58" t="b">
        <v>1</v>
      </c>
      <c r="K59" s="172" t="s">
        <v>81</v>
      </c>
      <c r="L59" s="171"/>
      <c r="M59" s="58" t="b">
        <v>1</v>
      </c>
      <c r="N59" s="173" t="s">
        <v>82</v>
      </c>
      <c r="O59" s="171"/>
      <c r="P59" s="58" t="b">
        <v>1</v>
      </c>
    </row>
    <row r="60" spans="2:16" ht="20.149999999999999" customHeight="1">
      <c r="B60" s="170" t="s">
        <v>83</v>
      </c>
      <c r="C60" s="171"/>
      <c r="D60" s="58" t="b">
        <v>1</v>
      </c>
      <c r="E60" s="170" t="s">
        <v>84</v>
      </c>
      <c r="F60" s="171"/>
      <c r="G60" s="58" t="b">
        <v>1</v>
      </c>
      <c r="H60" s="172" t="s">
        <v>85</v>
      </c>
      <c r="I60" s="171"/>
      <c r="J60" s="58" t="b">
        <v>1</v>
      </c>
      <c r="K60" s="172" t="s">
        <v>86</v>
      </c>
      <c r="L60" s="171"/>
      <c r="M60" s="58" t="b">
        <v>1</v>
      </c>
      <c r="N60" s="173" t="s">
        <v>87</v>
      </c>
      <c r="O60" s="171"/>
      <c r="P60" s="58" t="b">
        <v>1</v>
      </c>
    </row>
    <row r="61" spans="2:16" ht="20.149999999999999" customHeight="1">
      <c r="B61" s="170" t="s">
        <v>88</v>
      </c>
      <c r="C61" s="171"/>
      <c r="D61" s="58" t="b">
        <v>1</v>
      </c>
      <c r="E61" s="170" t="s">
        <v>89</v>
      </c>
      <c r="F61" s="171"/>
      <c r="G61" s="58" t="b">
        <v>1</v>
      </c>
      <c r="H61" s="172" t="s">
        <v>90</v>
      </c>
      <c r="I61" s="171"/>
      <c r="J61" s="58" t="b">
        <v>1</v>
      </c>
      <c r="K61" s="172" t="s">
        <v>91</v>
      </c>
      <c r="L61" s="171"/>
      <c r="M61" s="58" t="b">
        <v>1</v>
      </c>
      <c r="N61" s="173" t="s">
        <v>92</v>
      </c>
      <c r="O61" s="171"/>
      <c r="P61" s="58" t="b">
        <v>1</v>
      </c>
    </row>
    <row r="62" spans="2:16" ht="20.149999999999999" customHeight="1">
      <c r="B62" s="172" t="s">
        <v>90</v>
      </c>
      <c r="C62" s="171"/>
      <c r="D62" s="58" t="b">
        <v>1</v>
      </c>
      <c r="E62" s="170" t="s">
        <v>93</v>
      </c>
      <c r="F62" s="171"/>
      <c r="G62" s="58" t="b">
        <v>1</v>
      </c>
      <c r="H62" s="172" t="s">
        <v>94</v>
      </c>
      <c r="I62" s="171"/>
      <c r="J62" s="58" t="b">
        <v>0</v>
      </c>
      <c r="K62" s="172" t="s">
        <v>95</v>
      </c>
      <c r="L62" s="171"/>
      <c r="M62" s="58" t="b">
        <v>1</v>
      </c>
      <c r="N62" s="173" t="s">
        <v>85</v>
      </c>
      <c r="O62" s="171"/>
      <c r="P62" s="58" t="b">
        <v>1</v>
      </c>
    </row>
    <row r="63" spans="2:16" ht="20.149999999999999" customHeight="1">
      <c r="B63" s="172" t="s">
        <v>96</v>
      </c>
      <c r="C63" s="171"/>
      <c r="D63" s="58" t="b">
        <v>1</v>
      </c>
      <c r="E63" s="170" t="s">
        <v>97</v>
      </c>
      <c r="F63" s="171"/>
      <c r="G63" s="58" t="b">
        <v>1</v>
      </c>
      <c r="H63" s="68"/>
      <c r="I63" s="69"/>
      <c r="J63" s="70"/>
      <c r="K63" s="172" t="s">
        <v>98</v>
      </c>
      <c r="L63" s="171"/>
      <c r="M63" s="58" t="b">
        <v>1</v>
      </c>
      <c r="N63" s="173" t="s">
        <v>169</v>
      </c>
      <c r="O63" s="171"/>
      <c r="P63" s="58" t="b">
        <v>1</v>
      </c>
    </row>
    <row r="64" spans="2:16" ht="20.149999999999999" customHeight="1">
      <c r="B64" s="172" t="s">
        <v>99</v>
      </c>
      <c r="C64" s="171"/>
      <c r="D64" s="58" t="b">
        <v>1</v>
      </c>
      <c r="E64" s="170" t="s">
        <v>100</v>
      </c>
      <c r="F64" s="171"/>
      <c r="G64" s="58" t="b">
        <v>1</v>
      </c>
      <c r="H64" s="71"/>
      <c r="I64" s="72"/>
      <c r="J64" s="73"/>
      <c r="K64" s="180" t="s">
        <v>101</v>
      </c>
      <c r="L64" s="18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0" t="s">
        <v>164</v>
      </c>
      <c r="F65" s="17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4" t="s">
        <v>107</v>
      </c>
      <c r="C69" s="174"/>
      <c r="D69" s="81"/>
      <c r="E69" s="81"/>
      <c r="F69" s="176" t="s">
        <v>108</v>
      </c>
      <c r="G69" s="178" t="s">
        <v>109</v>
      </c>
      <c r="H69" s="81"/>
      <c r="I69" s="174" t="s">
        <v>110</v>
      </c>
      <c r="J69" s="174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5"/>
      <c r="C70" s="175"/>
      <c r="D70" s="85"/>
      <c r="E70" s="86"/>
      <c r="F70" s="177"/>
      <c r="G70" s="179"/>
      <c r="H70" s="87"/>
      <c r="I70" s="175"/>
      <c r="J70" s="175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1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-163.5</v>
      </c>
      <c r="D72" s="60">
        <v>-165.5</v>
      </c>
      <c r="E72" s="100" t="s">
        <v>120</v>
      </c>
      <c r="F72" s="60">
        <v>19.3</v>
      </c>
      <c r="G72" s="60">
        <v>19.3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-158.80000000000001</v>
      </c>
      <c r="D73" s="60">
        <v>-161</v>
      </c>
      <c r="E73" s="102" t="s">
        <v>124</v>
      </c>
      <c r="F73" s="61">
        <v>37.9</v>
      </c>
      <c r="G73" s="61">
        <v>36.5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-204</v>
      </c>
      <c r="D74" s="60">
        <v>-208.5</v>
      </c>
      <c r="E74" s="102" t="s">
        <v>129</v>
      </c>
      <c r="F74" s="62">
        <v>20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1</v>
      </c>
      <c r="O74" s="81"/>
      <c r="P74" s="81"/>
      <c r="Q74" s="107"/>
    </row>
    <row r="75" spans="2:17" ht="20.149999999999999" customHeight="1">
      <c r="B75" s="100" t="s">
        <v>133</v>
      </c>
      <c r="C75" s="60">
        <v>-126.1</v>
      </c>
      <c r="D75" s="60">
        <v>-132.69999999999999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28.6</v>
      </c>
      <c r="D76" s="60">
        <v>27.6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24.8</v>
      </c>
      <c r="D77" s="60">
        <v>24.2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22.5</v>
      </c>
      <c r="D78" s="60">
        <v>22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21.3</v>
      </c>
      <c r="D79" s="60">
        <v>20.8</v>
      </c>
      <c r="E79" s="100" t="s">
        <v>154</v>
      </c>
      <c r="F79" s="60">
        <v>13.3</v>
      </c>
      <c r="G79" s="60">
        <v>6.4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3.7100000000000001E-5</v>
      </c>
      <c r="D80" s="64">
        <v>3.57E-5</v>
      </c>
      <c r="E80" s="102" t="s">
        <v>159</v>
      </c>
      <c r="F80" s="61">
        <v>57.8</v>
      </c>
      <c r="G80" s="61">
        <v>81.7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163</v>
      </c>
      <c r="C84" s="126"/>
    </row>
    <row r="85" spans="2:16" ht="15" customHeight="1">
      <c r="B85" s="127" t="s">
        <v>187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 t="s">
        <v>206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2024-06-22T21:45:32Z</dcterms:modified>
</cp:coreProperties>
</file>