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06\"/>
    </mc:Choice>
  </mc:AlternateContent>
  <bookViews>
    <workbookView xWindow="0" yWindow="0" windowWidth="17040" windowHeight="1236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<sst xmlns="http://schemas.openxmlformats.org/spreadsheetml/2006/main" count="220" uniqueCount="206">
  <si>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</si>
  <si>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</si>
  <si>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</si>
  <si>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</si>
  <si>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</si>
  <si>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</si>
  <si>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</si>
  <si>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</si>
  <si>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</si>
  <si>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</si>
  <si>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</si>
  <si>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</si>
  <si>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</si>
  <si>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</si>
  <si>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</si>
  <si>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</si>
  <si>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</si>
  <si>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</si>
  <si>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</si>
  <si>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</si>
  <si>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</si>
  <si>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</si>
  <si>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</si>
  <si>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</si>
  <si>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</si>
  <si>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</si>
  <si>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</si>
  <si>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</si>
  <si>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</si>
  <si>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</si>
  <si>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</si>
  <si>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</si>
  <si>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</si>
  <si>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</si>
  <si>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</si>
  <si>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</si>
  <si>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</si>
  <si>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</si>
  <si>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</si>
  <si>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</si>
  <si>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</si>
  <si>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</si>
  <si>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</si>
  <si>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</si>
  <si>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</si>
  <si>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</si>
  <si>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</si>
  <si>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</si>
  <si>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</si>
  <si>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</si>
  <si>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</si>
  <si>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</si>
  <si>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</si>
  <si>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</si>
  <si>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</si>
  <si>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</si>
  <si>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</si>
  <si>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</si>
  <si>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</si>
  <si>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</si>
  <si>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</si>
  <si>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</si>
  <si>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</si>
  <si>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</si>
  <si>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</si>
  <si>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</si>
  <si>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</si>
  <si>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</si>
  <si>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</si>
  <si>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</si>
  <si>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</si>
  <si>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</si>
  <si>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</si>
  <si>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</si>
  <si>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</si>
  <si>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</si>
  <si>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</si>
  <si>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</si>
  <si>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</si>
  <si>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</si>
  <si>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</si>
  <si>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</si>
  <si>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</si>
  <si>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</si>
  <si>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</si>
  <si>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</si>
  <si>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</si>
  <si>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</si>
  <si>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</si>
  <si>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</si>
  <si>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</si>
  <si>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</si>
  <si>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</si>
  <si>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</si>
  <si>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</si>
  <si>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</si>
  <si>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</si>
  <si>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</si>
  <si>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</si>
  <si>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</si>
  <si>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</si>
  <si>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</si>
  <si>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</si>
  <si>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</si>
  <si>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</si>
  <si>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</si>
  <si>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</si>
  <si>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</si>
  <si>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</si>
  <si>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</si>
  <si>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</si>
  <si>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</si>
  <si>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</si>
  <si>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</si>
  <si>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</si>
  <si>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</si>
  <si>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</si>
  <si>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</si>
  <si>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</si>
  <si>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</si>
  <si>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</si>
  <si>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</si>
  <si>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</si>
  <si>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</si>
  <si>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</si>
  <si>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</si>
  <si>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</si>
  <si>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</si>
  <si>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</si>
  <si>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</si>
  <si>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</si>
  <si>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</si>
  <si>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</si>
  <si>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</si>
  <si>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</si>
  <si>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</si>
  <si>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</si>
  <si>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</si>
  <si>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</si>
  <si>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</si>
  <si>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</si>
  <si>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</si>
  <si>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</si>
  <si>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</si>
  <si>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</si>
  <si>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</si>
  <si>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</si>
  <si>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</si>
  <si>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</si>
  <si>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</si>
  <si>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</si>
  <si>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</si>
  <si>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</si>
  <si>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</si>
  <si>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</si>
  <si>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</si>
  <si>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</si>
  <si>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</si>
  <si>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</si>
  <si>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</si>
  <si>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</si>
  <si>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</si>
  <si>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</si>
  <si>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</si>
  <si>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</si>
  <si>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</si>
  <si>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ALL</t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</si>
  <si>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</si>
  <si>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</si>
  <si>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</si>
  <si>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</si>
  <si>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</si>
  <si>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</si>
  <si>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</si>
  <si>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V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</si>
  <si>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</si>
  <si>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</si>
  <si>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</si>
  <si>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</si>
  <si>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</si>
  <si>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</si>
  <si>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</si>
  <si>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정예솜</t>
  </si>
  <si>
    <t>TMT</t>
  </si>
  <si>
    <t>KSP</t>
  </si>
  <si>
    <t>BLG</t>
  </si>
  <si>
    <t>SSW</t>
  </si>
  <si>
    <t>월령 40%이상으로 방풍막 연결</t>
  </si>
  <si>
    <t>B</t>
  </si>
  <si>
    <t>9s22k 15s/26k 20s/25k</t>
  </si>
  <si>
    <t>21s/24k 27s/23k</t>
  </si>
  <si>
    <t>I_018951</t>
  </si>
  <si>
    <t>I_018951 필터 I 및 초점값 누락됨</t>
  </si>
  <si>
    <t>KMTNet controls 다운 1회</t>
  </si>
  <si>
    <t>M_018996-018997:K</t>
  </si>
  <si>
    <t>I_019016</t>
  </si>
  <si>
    <t>I_019016 필터 I 및 초점값 누락됨</t>
  </si>
  <si>
    <t>[10:33] 높은 습도(vaisala 86%/ topring 81%/ 2.3m 95%) 및 외벽의 물기로 인한 관측 대기/ [11:03] 관측 재개</t>
  </si>
  <si>
    <t>[15:08] 높은 습도(vaisala 86%/ topring 83%/ 2.3m 95%)및 외벽의 물기로 인한 관측 대기/ [16:04] 관측 재개</t>
  </si>
  <si>
    <t>M_019145-019146:M</t>
  </si>
  <si>
    <t>M_019184-019185:K</t>
  </si>
  <si>
    <t>tmux_all 실행 6회</t>
  </si>
  <si>
    <t>[18:40] 관측 중 돔셔터컨트롤에서 'waiting lower shutter closing'라는오류로 돔 닫았다 다시 염</t>
  </si>
  <si>
    <t>SW</t>
  </si>
  <si>
    <t>25s/27k 14s/21k 13s/25k</t>
  </si>
  <si>
    <t>23s/22k 18s/25k 10s/20k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</si>
</sst>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6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2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checked="Checked" fmlaLink="$M$9" lockText="1" noThreeD="1"/>
</file>

<file path=xl/ctrlProps/ctrlProp4.xml><?xml version="1.0" encoding="utf-8"?>
<formControlPr xmlns="http://schemas.microsoft.com/office/spreadsheetml/2009/9/main" objectType="CheckBox" checked="Checked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zoomScale="140" zoomScaleNormal="140" workbookViewId="0">
      <selection activeCell="B85" sqref="B85:P85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22" t="s">
        <v>0</v>
      </c>
      <c r="C2" s="12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23">
        <v>45461</v>
      </c>
      <c r="D3" s="124"/>
      <c r="E3" s="1"/>
      <c r="F3" s="1"/>
      <c r="G3" s="1"/>
      <c r="H3" s="1"/>
      <c r="I3" s="1"/>
      <c r="J3" s="1"/>
      <c r="K3" s="66" t="s">
        <v>2</v>
      </c>
      <c r="L3" s="125">
        <f>(P31-(P32+P33))/P31*100</f>
        <v>87.988826815642454</v>
      </c>
      <c r="M3" s="125"/>
      <c r="N3" s="66" t="s">
        <v>3</v>
      </c>
      <c r="O3" s="125">
        <f>(P31-P33)/P31*100</f>
        <v>100</v>
      </c>
      <c r="P3" s="125"/>
    </row>
    <row r="4" spans="2:16" ht="14.25" customHeight="1">
      <c r="B4" s="34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22" t="s">
        <v>6</v>
      </c>
      <c r="C7" s="12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0.35833333333333334</v>
      </c>
      <c r="D9" s="8">
        <v>2.6</v>
      </c>
      <c r="E9" s="8">
        <v>3.1</v>
      </c>
      <c r="F9" s="8">
        <v>86.7</v>
      </c>
      <c r="G9" s="36" t="s">
        <v>203</v>
      </c>
      <c r="H9" s="8">
        <v>9.8000000000000007</v>
      </c>
      <c r="I9" s="36">
        <v>88.6</v>
      </c>
      <c r="J9" s="9">
        <f>IF(L9, 1, 0) + IF(M9, 2, 0) + IF(N9, 4, 0) + IF(O9, 8, 0) + IF(P9, 16, 0)</f>
        <v>6</v>
      </c>
      <c r="K9" s="10" t="b">
        <v>0</v>
      </c>
      <c r="L9" s="10" t="b">
        <v>0</v>
      </c>
      <c r="M9" s="10" t="b">
        <v>1</v>
      </c>
      <c r="N9" s="10" t="b">
        <v>1</v>
      </c>
      <c r="O9" s="10" t="b">
        <v>0</v>
      </c>
      <c r="P9" s="10" t="b">
        <v>0</v>
      </c>
    </row>
    <row r="10" spans="2:16" ht="14.25" customHeight="1">
      <c r="B10" s="35" t="s">
        <v>22</v>
      </c>
      <c r="C10" s="7">
        <v>0.60416666666666663</v>
      </c>
      <c r="D10" s="8">
        <v>2.2000000000000002</v>
      </c>
      <c r="E10" s="8">
        <v>2.4</v>
      </c>
      <c r="F10" s="8">
        <v>84.6</v>
      </c>
      <c r="G10" s="36" t="s">
        <v>203</v>
      </c>
      <c r="H10" s="8">
        <v>4.5</v>
      </c>
      <c r="I10" s="11"/>
      <c r="J10" s="9">
        <f>IF(L10, 1, 0) + IF(M10, 2, 0) + IF(N10, 4, 0) + IF(O10, 8, 0) + IF(P10, 16, 0)</f>
        <v>4</v>
      </c>
      <c r="K10" s="12" t="b">
        <v>0</v>
      </c>
      <c r="L10" s="12" t="b">
        <v>0</v>
      </c>
      <c r="M10" s="12" t="b">
        <v>0</v>
      </c>
      <c r="N10" s="12" t="b">
        <v>1</v>
      </c>
      <c r="O10" s="12" t="b">
        <v>0</v>
      </c>
      <c r="P10" s="12" t="b">
        <v>0</v>
      </c>
    </row>
    <row r="11" spans="2:16" ht="14.25" customHeight="1" thickBot="1">
      <c r="B11" s="13" t="s">
        <v>23</v>
      </c>
      <c r="C11" s="14">
        <v>0.81805555555555554</v>
      </c>
      <c r="D11" s="15">
        <v>1.6</v>
      </c>
      <c r="E11" s="15">
        <v>2.2000000000000002</v>
      </c>
      <c r="F11" s="15">
        <v>72.8</v>
      </c>
      <c r="G11" s="36" t="s">
        <v>186</v>
      </c>
      <c r="H11" s="15">
        <v>4.2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24.459722222222222</v>
      </c>
      <c r="D12" s="19">
        <f>AVERAGE(D9:D11)</f>
        <v>2.1333333333333333</v>
      </c>
      <c r="E12" s="19">
        <f>AVERAGE(E9:E11)</f>
        <v>2.5666666666666669</v>
      </c>
      <c r="F12" s="20">
        <f>AVERAGE(F9:F11)</f>
        <v>81.366666666666674</v>
      </c>
      <c r="G12" s="21"/>
      <c r="H12" s="22">
        <f>AVERAGE(H9:H11)</f>
        <v>6.166666666666667</v>
      </c>
      <c r="I12" s="23"/>
      <c r="J12" s="24">
        <f>AVERAGE(J9:J11)</f>
        <v>3.3333333333333335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22" t="s">
        <v>25</v>
      </c>
      <c r="C14" s="122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167</v>
      </c>
      <c r="D16" s="27" t="s">
        <v>166</v>
      </c>
      <c r="E16" s="27" t="s">
        <v>183</v>
      </c>
      <c r="F16" s="27" t="s">
        <v>184</v>
      </c>
      <c r="G16" s="27" t="s">
        <v>185</v>
      </c>
      <c r="H16" s="27" t="s">
        <v>184</v>
      </c>
      <c r="I16" s="27" t="s">
        <v>183</v>
      </c>
      <c r="J16" s="27" t="s">
        <v>166</v>
      </c>
      <c r="K16" s="27"/>
      <c r="L16" s="27"/>
      <c r="M16" s="27"/>
      <c r="N16" s="27"/>
      <c r="O16" s="27"/>
      <c r="P16" s="27" t="s">
        <v>41</v>
      </c>
    </row>
    <row r="17" spans="2:16" ht="14.15" customHeight="1">
      <c r="B17" s="35" t="s">
        <v>42</v>
      </c>
      <c r="C17" s="28">
        <v>0.30972222222222223</v>
      </c>
      <c r="D17" s="28">
        <v>0.31041666666666667</v>
      </c>
      <c r="E17" s="28">
        <v>0.33680555555555558</v>
      </c>
      <c r="F17" s="28">
        <v>0.35694444444444445</v>
      </c>
      <c r="G17" s="28">
        <v>0.3840277777777778</v>
      </c>
      <c r="H17" s="28">
        <v>0.7944444444444444</v>
      </c>
      <c r="I17" s="28">
        <v>0.81944444444444453</v>
      </c>
      <c r="J17" s="28">
        <v>0.84930555555555554</v>
      </c>
      <c r="K17" s="28"/>
      <c r="L17" s="28"/>
      <c r="M17" s="28"/>
      <c r="N17" s="28"/>
      <c r="O17" s="28"/>
      <c r="P17" s="28">
        <v>0.86111111111111116</v>
      </c>
    </row>
    <row r="18" spans="2:16" ht="14.15" customHeight="1">
      <c r="B18" s="35" t="s">
        <v>43</v>
      </c>
      <c r="C18" s="27">
        <v>18938</v>
      </c>
      <c r="D18" s="27">
        <v>18939</v>
      </c>
      <c r="E18" s="27">
        <v>18958</v>
      </c>
      <c r="F18" s="27">
        <v>18971</v>
      </c>
      <c r="G18" s="27">
        <v>18989</v>
      </c>
      <c r="H18" s="27">
        <v>19221</v>
      </c>
      <c r="I18" s="27">
        <v>19238</v>
      </c>
      <c r="J18" s="27">
        <v>19250</v>
      </c>
      <c r="K18" s="27"/>
      <c r="L18" s="27"/>
      <c r="M18" s="27"/>
      <c r="N18" s="27"/>
      <c r="O18" s="27"/>
      <c r="P18" s="27">
        <v>19262</v>
      </c>
    </row>
    <row r="19" spans="2:16" ht="14.15" customHeight="1" thickBot="1">
      <c r="B19" s="13" t="s">
        <v>44</v>
      </c>
      <c r="C19" s="29"/>
      <c r="D19" s="27">
        <v>18950</v>
      </c>
      <c r="E19" s="30">
        <v>18970</v>
      </c>
      <c r="F19" s="30">
        <v>18988</v>
      </c>
      <c r="G19" s="30">
        <v>19220</v>
      </c>
      <c r="H19" s="30">
        <v>19237</v>
      </c>
      <c r="I19" s="30">
        <v>19249</v>
      </c>
      <c r="J19" s="30">
        <v>19261</v>
      </c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45</v>
      </c>
      <c r="C20" s="29"/>
      <c r="D20" s="32">
        <f>IF(ISNUMBER(D18),D19-D18+1,"")</f>
        <v>12</v>
      </c>
      <c r="E20" s="33">
        <f t="shared" ref="E20:O20" si="0">IF(ISNUMBER(E18),E19-E18+1,"")</f>
        <v>13</v>
      </c>
      <c r="F20" s="33">
        <f t="shared" si="0"/>
        <v>18</v>
      </c>
      <c r="G20" s="33">
        <f t="shared" si="0"/>
        <v>232</v>
      </c>
      <c r="H20" s="33">
        <f t="shared" si="0"/>
        <v>17</v>
      </c>
      <c r="I20" s="33">
        <f t="shared" si="0"/>
        <v>12</v>
      </c>
      <c r="J20" s="33">
        <f t="shared" si="0"/>
        <v>12</v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31" t="s">
        <v>46</v>
      </c>
      <c r="C22" s="35" t="s">
        <v>21</v>
      </c>
      <c r="D22" s="35" t="s">
        <v>23</v>
      </c>
      <c r="E22" s="35" t="s">
        <v>47</v>
      </c>
      <c r="F22" s="132" t="s">
        <v>48</v>
      </c>
      <c r="G22" s="132"/>
      <c r="H22" s="132"/>
      <c r="I22" s="132"/>
      <c r="J22" s="35" t="s">
        <v>21</v>
      </c>
      <c r="K22" s="35" t="s">
        <v>23</v>
      </c>
      <c r="L22" s="35" t="s">
        <v>47</v>
      </c>
      <c r="M22" s="132" t="s">
        <v>48</v>
      </c>
      <c r="N22" s="132"/>
      <c r="O22" s="132"/>
      <c r="P22" s="132"/>
    </row>
    <row r="23" spans="2:16" ht="13.5" customHeight="1">
      <c r="B23" s="131"/>
      <c r="C23" s="106"/>
      <c r="D23" s="106"/>
      <c r="E23" s="36" t="s">
        <v>49</v>
      </c>
      <c r="F23" s="130"/>
      <c r="G23" s="130"/>
      <c r="H23" s="130"/>
      <c r="I23" s="130"/>
      <c r="J23" s="106">
        <v>0.85069444444444453</v>
      </c>
      <c r="K23" s="106">
        <v>0.85277777777777775</v>
      </c>
      <c r="L23" s="36" t="s">
        <v>50</v>
      </c>
      <c r="M23" s="130" t="s">
        <v>204</v>
      </c>
      <c r="N23" s="130"/>
      <c r="O23" s="130"/>
      <c r="P23" s="130"/>
    </row>
    <row r="24" spans="2:16" ht="13.5" customHeight="1">
      <c r="B24" s="131"/>
      <c r="C24" s="106">
        <v>0.31597222222222221</v>
      </c>
      <c r="D24" s="106">
        <v>0.31805555555555554</v>
      </c>
      <c r="E24" s="113" t="s">
        <v>174</v>
      </c>
      <c r="F24" s="130" t="s">
        <v>189</v>
      </c>
      <c r="G24" s="130"/>
      <c r="H24" s="130"/>
      <c r="I24" s="130"/>
      <c r="J24" s="106"/>
      <c r="K24" s="106"/>
      <c r="L24" s="36" t="s">
        <v>181</v>
      </c>
      <c r="M24" s="130"/>
      <c r="N24" s="130"/>
      <c r="O24" s="130"/>
      <c r="P24" s="130"/>
    </row>
    <row r="25" spans="2:16" ht="13.5" customHeight="1">
      <c r="B25" s="131"/>
      <c r="C25" s="106"/>
      <c r="D25" s="106"/>
      <c r="E25" s="113" t="s">
        <v>175</v>
      </c>
      <c r="F25" s="133"/>
      <c r="G25" s="130"/>
      <c r="H25" s="130"/>
      <c r="I25" s="130"/>
      <c r="J25" s="106">
        <v>0.85416666666666663</v>
      </c>
      <c r="K25" s="106">
        <v>0.85625000000000007</v>
      </c>
      <c r="L25" s="36" t="s">
        <v>51</v>
      </c>
      <c r="M25" s="130" t="s">
        <v>205</v>
      </c>
      <c r="N25" s="130"/>
      <c r="O25" s="130"/>
      <c r="P25" s="130"/>
    </row>
    <row r="26" spans="2:16" ht="13.5" customHeight="1">
      <c r="B26" s="131"/>
      <c r="C26" s="106">
        <v>0.32083333333333336</v>
      </c>
      <c r="D26" s="106">
        <v>0.3215277777777778</v>
      </c>
      <c r="E26" s="113" t="s">
        <v>168</v>
      </c>
      <c r="F26" s="130" t="s">
        <v>190</v>
      </c>
      <c r="G26" s="130"/>
      <c r="H26" s="130"/>
      <c r="I26" s="130"/>
      <c r="J26" s="106"/>
      <c r="K26" s="106"/>
      <c r="L26" s="36" t="s">
        <v>188</v>
      </c>
      <c r="M26" s="130"/>
      <c r="N26" s="130"/>
      <c r="O26" s="130"/>
      <c r="P26" s="130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22" t="s">
        <v>52</v>
      </c>
      <c r="C28" s="122"/>
      <c r="D28" s="12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53</v>
      </c>
      <c r="D29" s="39" t="s">
        <v>54</v>
      </c>
      <c r="E29" s="39" t="s">
        <v>55</v>
      </c>
      <c r="F29" s="39" t="s">
        <v>56</v>
      </c>
      <c r="G29" s="39" t="s">
        <v>57</v>
      </c>
      <c r="H29" s="39" t="s">
        <v>58</v>
      </c>
      <c r="I29" s="39" t="s">
        <v>59</v>
      </c>
      <c r="J29" s="39" t="s">
        <v>60</v>
      </c>
      <c r="K29" s="39" t="s">
        <v>61</v>
      </c>
      <c r="L29" s="39" t="s">
        <v>62</v>
      </c>
      <c r="M29" s="39" t="s">
        <v>63</v>
      </c>
      <c r="N29" s="39" t="s">
        <v>64</v>
      </c>
      <c r="O29" s="40" t="s">
        <v>65</v>
      </c>
      <c r="P29" s="41" t="s">
        <v>66</v>
      </c>
    </row>
    <row r="30" spans="2:16" ht="14.15" customHeight="1">
      <c r="B30" s="37" t="s">
        <v>172</v>
      </c>
      <c r="C30" s="42">
        <v>0.39513888888888887</v>
      </c>
      <c r="D30" s="43">
        <v>6.458333333333334E-2</v>
      </c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0.4597222222222222</v>
      </c>
    </row>
    <row r="31" spans="2:16" ht="14.15" customHeight="1">
      <c r="B31" s="37" t="s">
        <v>173</v>
      </c>
      <c r="C31" s="47">
        <v>0.40972222222222227</v>
      </c>
      <c r="D31" s="7">
        <v>4.9305555555555554E-2</v>
      </c>
      <c r="E31" s="7"/>
      <c r="F31" s="7"/>
      <c r="G31" s="7"/>
      <c r="H31" s="7"/>
      <c r="I31" s="7"/>
      <c r="J31" s="7"/>
      <c r="K31" s="7">
        <v>3.8194444444444441E-2</v>
      </c>
      <c r="L31" s="7"/>
      <c r="M31" s="7"/>
      <c r="N31" s="7"/>
      <c r="O31" s="48"/>
      <c r="P31" s="46">
        <f>SUM(C31:N31)</f>
        <v>0.49722222222222223</v>
      </c>
    </row>
    <row r="32" spans="2:16" ht="14.15" customHeight="1">
      <c r="B32" s="37" t="s">
        <v>67</v>
      </c>
      <c r="C32" s="49">
        <v>5.9722222222222225E-2</v>
      </c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5.9722222222222225E-2</v>
      </c>
    </row>
    <row r="33" spans="2:16" ht="14.15" customHeight="1" thickBot="1">
      <c r="B33" s="37" t="s">
        <v>68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170</v>
      </c>
      <c r="C34" s="110">
        <f>C31-C32-C33</f>
        <v>0.35000000000000003</v>
      </c>
      <c r="D34" s="110">
        <f t="shared" ref="D34:P34" si="1">D31-D32-D33</f>
        <v>4.9305555555555554E-2</v>
      </c>
      <c r="E34" s="110">
        <f t="shared" si="1"/>
        <v>0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3.8194444444444441E-2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0.4375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42" t="s">
        <v>69</v>
      </c>
      <c r="C36" s="134" t="s">
        <v>191</v>
      </c>
      <c r="D36" s="134"/>
      <c r="E36" s="134" t="s">
        <v>194</v>
      </c>
      <c r="F36" s="134"/>
      <c r="G36" s="134" t="s">
        <v>195</v>
      </c>
      <c r="H36" s="134"/>
      <c r="I36" s="134" t="s">
        <v>199</v>
      </c>
      <c r="J36" s="134"/>
      <c r="K36" s="134" t="s">
        <v>200</v>
      </c>
      <c r="L36" s="134"/>
      <c r="M36" s="134"/>
      <c r="N36" s="134"/>
      <c r="O36" s="134"/>
      <c r="P36" s="134"/>
    </row>
    <row r="37" spans="2:16" ht="18" customHeight="1">
      <c r="B37" s="143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</row>
    <row r="38" spans="2:16" ht="18" customHeight="1">
      <c r="B38" s="143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</row>
    <row r="39" spans="2:16" ht="18" customHeight="1">
      <c r="B39" s="143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</row>
    <row r="40" spans="2:16" ht="18" customHeight="1">
      <c r="B40" s="143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</row>
    <row r="41" spans="2:16" ht="18" customHeight="1">
      <c r="B41" s="14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35" t="s">
        <v>70</v>
      </c>
      <c r="C43" s="136"/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7"/>
    </row>
    <row r="44" spans="2:16" ht="14.15" customHeight="1">
      <c r="B44" s="138" t="s">
        <v>192</v>
      </c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40"/>
    </row>
    <row r="45" spans="2:16" ht="14.15" customHeight="1">
      <c r="B45" s="138" t="s">
        <v>196</v>
      </c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40"/>
    </row>
    <row r="46" spans="2:16" ht="14.15" customHeight="1">
      <c r="B46" s="138" t="s">
        <v>197</v>
      </c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40"/>
    </row>
    <row r="47" spans="2:16" ht="14.15" customHeight="1">
      <c r="B47" s="141" t="s">
        <v>198</v>
      </c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40"/>
    </row>
    <row r="48" spans="2:16" ht="14.15" customHeight="1">
      <c r="B48" s="141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40"/>
    </row>
    <row r="49" spans="2:16" ht="14.15" customHeight="1">
      <c r="B49" s="138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40"/>
    </row>
    <row r="50" spans="2:16" ht="14.15" customHeight="1">
      <c r="B50" s="138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40"/>
    </row>
    <row r="51" spans="2:16" ht="14.15" customHeight="1">
      <c r="B51" s="138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40"/>
    </row>
    <row r="52" spans="2:16" ht="14.15" customHeight="1">
      <c r="B52" s="158"/>
      <c r="C52" s="159"/>
      <c r="D52" s="159"/>
      <c r="E52" s="159"/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60"/>
    </row>
    <row r="53" spans="2:16" ht="14.15" customHeight="1" thickBot="1">
      <c r="B53" s="166" t="s">
        <v>171</v>
      </c>
      <c r="C53" s="167"/>
      <c r="D53" s="115"/>
      <c r="E53" s="115"/>
      <c r="F53" s="115"/>
      <c r="G53" s="168"/>
      <c r="H53" s="167"/>
      <c r="I53" s="167"/>
      <c r="J53" s="167"/>
      <c r="K53" s="167"/>
      <c r="L53" s="167"/>
      <c r="M53" s="167"/>
      <c r="N53" s="167"/>
      <c r="O53" s="167"/>
      <c r="P53" s="169"/>
    </row>
    <row r="54" spans="2:16" ht="14.15" customHeight="1" thickTop="1" thickBot="1">
      <c r="B54" s="161" t="s">
        <v>176</v>
      </c>
      <c r="C54" s="162"/>
      <c r="D54" s="162"/>
      <c r="E54" s="162"/>
      <c r="F54" s="112">
        <v>855</v>
      </c>
      <c r="G54" s="163"/>
      <c r="H54" s="164"/>
      <c r="I54" s="164"/>
      <c r="J54" s="164"/>
      <c r="K54" s="164"/>
      <c r="L54" s="164"/>
      <c r="M54" s="164"/>
      <c r="N54" s="164"/>
      <c r="O54" s="164"/>
      <c r="P54" s="165"/>
    </row>
    <row r="55" spans="2:16" ht="13.5" customHeight="1" thickTop="1"/>
    <row r="56" spans="2:16" ht="17.25" customHeight="1">
      <c r="B56" s="145" t="s">
        <v>71</v>
      </c>
      <c r="C56" s="145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46" t="s">
        <v>72</v>
      </c>
      <c r="C57" s="147"/>
      <c r="D57" s="147"/>
      <c r="E57" s="147"/>
      <c r="F57" s="147"/>
      <c r="G57" s="147"/>
      <c r="H57" s="147"/>
      <c r="I57" s="147"/>
      <c r="J57" s="147"/>
      <c r="K57" s="147"/>
      <c r="L57" s="147"/>
      <c r="M57" s="148"/>
      <c r="N57" s="149" t="s">
        <v>73</v>
      </c>
      <c r="O57" s="147"/>
      <c r="P57" s="150"/>
    </row>
    <row r="58" spans="2:16" ht="17.149999999999999" customHeight="1">
      <c r="B58" s="151" t="s">
        <v>74</v>
      </c>
      <c r="C58" s="152"/>
      <c r="D58" s="153"/>
      <c r="E58" s="151" t="s">
        <v>75</v>
      </c>
      <c r="F58" s="152"/>
      <c r="G58" s="153"/>
      <c r="H58" s="152" t="s">
        <v>76</v>
      </c>
      <c r="I58" s="152"/>
      <c r="J58" s="152"/>
      <c r="K58" s="154" t="s">
        <v>77</v>
      </c>
      <c r="L58" s="152"/>
      <c r="M58" s="155"/>
      <c r="N58" s="156"/>
      <c r="O58" s="152"/>
      <c r="P58" s="157"/>
    </row>
    <row r="59" spans="2:16" ht="20.149999999999999" customHeight="1">
      <c r="B59" s="170" t="s">
        <v>78</v>
      </c>
      <c r="C59" s="171"/>
      <c r="D59" s="58" t="b">
        <v>1</v>
      </c>
      <c r="E59" s="170" t="s">
        <v>79</v>
      </c>
      <c r="F59" s="171"/>
      <c r="G59" s="58" t="b">
        <v>1</v>
      </c>
      <c r="H59" s="172" t="s">
        <v>80</v>
      </c>
      <c r="I59" s="171"/>
      <c r="J59" s="58" t="b">
        <v>1</v>
      </c>
      <c r="K59" s="172" t="s">
        <v>81</v>
      </c>
      <c r="L59" s="171"/>
      <c r="M59" s="58" t="b">
        <v>1</v>
      </c>
      <c r="N59" s="173" t="s">
        <v>82</v>
      </c>
      <c r="O59" s="171"/>
      <c r="P59" s="58" t="b">
        <v>1</v>
      </c>
    </row>
    <row r="60" spans="2:16" ht="20.149999999999999" customHeight="1">
      <c r="B60" s="170" t="s">
        <v>83</v>
      </c>
      <c r="C60" s="171"/>
      <c r="D60" s="58" t="b">
        <v>1</v>
      </c>
      <c r="E60" s="170" t="s">
        <v>84</v>
      </c>
      <c r="F60" s="171"/>
      <c r="G60" s="58" t="b">
        <v>1</v>
      </c>
      <c r="H60" s="172" t="s">
        <v>85</v>
      </c>
      <c r="I60" s="171"/>
      <c r="J60" s="58" t="b">
        <v>1</v>
      </c>
      <c r="K60" s="172" t="s">
        <v>86</v>
      </c>
      <c r="L60" s="171"/>
      <c r="M60" s="58" t="b">
        <v>1</v>
      </c>
      <c r="N60" s="173" t="s">
        <v>87</v>
      </c>
      <c r="O60" s="171"/>
      <c r="P60" s="58" t="b">
        <v>1</v>
      </c>
    </row>
    <row r="61" spans="2:16" ht="20.149999999999999" customHeight="1">
      <c r="B61" s="170" t="s">
        <v>88</v>
      </c>
      <c r="C61" s="171"/>
      <c r="D61" s="58" t="b">
        <v>1</v>
      </c>
      <c r="E61" s="170" t="s">
        <v>89</v>
      </c>
      <c r="F61" s="171"/>
      <c r="G61" s="58" t="b">
        <v>1</v>
      </c>
      <c r="H61" s="172" t="s">
        <v>90</v>
      </c>
      <c r="I61" s="171"/>
      <c r="J61" s="58" t="b">
        <v>1</v>
      </c>
      <c r="K61" s="172" t="s">
        <v>91</v>
      </c>
      <c r="L61" s="171"/>
      <c r="M61" s="58" t="b">
        <v>1</v>
      </c>
      <c r="N61" s="173" t="s">
        <v>92</v>
      </c>
      <c r="O61" s="171"/>
      <c r="P61" s="58" t="b">
        <v>1</v>
      </c>
    </row>
    <row r="62" spans="2:16" ht="20.149999999999999" customHeight="1">
      <c r="B62" s="172" t="s">
        <v>90</v>
      </c>
      <c r="C62" s="171"/>
      <c r="D62" s="58" t="b">
        <v>1</v>
      </c>
      <c r="E62" s="170" t="s">
        <v>93</v>
      </c>
      <c r="F62" s="171"/>
      <c r="G62" s="58" t="b">
        <v>1</v>
      </c>
      <c r="H62" s="172" t="s">
        <v>94</v>
      </c>
      <c r="I62" s="171"/>
      <c r="J62" s="58" t="b">
        <v>0</v>
      </c>
      <c r="K62" s="172" t="s">
        <v>95</v>
      </c>
      <c r="L62" s="171"/>
      <c r="M62" s="58" t="b">
        <v>1</v>
      </c>
      <c r="N62" s="173" t="s">
        <v>85</v>
      </c>
      <c r="O62" s="171"/>
      <c r="P62" s="58" t="b">
        <v>1</v>
      </c>
    </row>
    <row r="63" spans="2:16" ht="20.149999999999999" customHeight="1">
      <c r="B63" s="172" t="s">
        <v>96</v>
      </c>
      <c r="C63" s="171"/>
      <c r="D63" s="58" t="b">
        <v>1</v>
      </c>
      <c r="E63" s="170" t="s">
        <v>97</v>
      </c>
      <c r="F63" s="171"/>
      <c r="G63" s="58" t="b">
        <v>1</v>
      </c>
      <c r="H63" s="68"/>
      <c r="I63" s="69"/>
      <c r="J63" s="70"/>
      <c r="K63" s="172" t="s">
        <v>98</v>
      </c>
      <c r="L63" s="171"/>
      <c r="M63" s="58" t="b">
        <v>1</v>
      </c>
      <c r="N63" s="173" t="s">
        <v>169</v>
      </c>
      <c r="O63" s="171"/>
      <c r="P63" s="58" t="b">
        <v>1</v>
      </c>
    </row>
    <row r="64" spans="2:16" ht="20.149999999999999" customHeight="1">
      <c r="B64" s="172" t="s">
        <v>99</v>
      </c>
      <c r="C64" s="171"/>
      <c r="D64" s="58" t="b">
        <v>0</v>
      </c>
      <c r="E64" s="170" t="s">
        <v>100</v>
      </c>
      <c r="F64" s="171"/>
      <c r="G64" s="58" t="b">
        <v>1</v>
      </c>
      <c r="H64" s="71"/>
      <c r="I64" s="72"/>
      <c r="J64" s="73"/>
      <c r="K64" s="180" t="s">
        <v>101</v>
      </c>
      <c r="L64" s="181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70" t="s">
        <v>164</v>
      </c>
      <c r="F65" s="171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74" t="s">
        <v>107</v>
      </c>
      <c r="C69" s="174"/>
      <c r="D69" s="81"/>
      <c r="E69" s="81"/>
      <c r="F69" s="176" t="s">
        <v>108</v>
      </c>
      <c r="G69" s="178" t="s">
        <v>109</v>
      </c>
      <c r="H69" s="81"/>
      <c r="I69" s="174" t="s">
        <v>110</v>
      </c>
      <c r="J69" s="174"/>
      <c r="K69" s="81"/>
      <c r="L69" s="82" t="s">
        <v>102</v>
      </c>
      <c r="M69" s="83" t="s">
        <v>103</v>
      </c>
      <c r="N69" s="83" t="s">
        <v>104</v>
      </c>
      <c r="O69" s="83" t="s">
        <v>105</v>
      </c>
      <c r="P69" s="84" t="s">
        <v>106</v>
      </c>
    </row>
    <row r="70" spans="2:17" ht="10" customHeight="1" thickBot="1">
      <c r="B70" s="175"/>
      <c r="C70" s="175"/>
      <c r="D70" s="85"/>
      <c r="E70" s="86"/>
      <c r="F70" s="177"/>
      <c r="G70" s="179"/>
      <c r="H70" s="87"/>
      <c r="I70" s="175"/>
      <c r="J70" s="175"/>
      <c r="K70" s="81"/>
      <c r="L70" s="88" t="s">
        <v>111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112</v>
      </c>
      <c r="C71" s="92" t="s">
        <v>113</v>
      </c>
      <c r="D71" s="93" t="s">
        <v>114</v>
      </c>
      <c r="E71" s="94" t="s">
        <v>115</v>
      </c>
      <c r="F71" s="92" t="s">
        <v>113</v>
      </c>
      <c r="G71" s="95" t="s">
        <v>114</v>
      </c>
      <c r="H71" s="96"/>
      <c r="I71" s="97" t="s">
        <v>116</v>
      </c>
      <c r="J71" s="59">
        <v>0</v>
      </c>
      <c r="K71" s="98" t="s">
        <v>177</v>
      </c>
      <c r="L71" s="59">
        <v>0</v>
      </c>
      <c r="M71" s="97" t="s">
        <v>117</v>
      </c>
      <c r="N71" s="59">
        <v>0</v>
      </c>
      <c r="O71" s="99" t="s">
        <v>118</v>
      </c>
      <c r="P71" s="59">
        <v>0</v>
      </c>
      <c r="Q71" s="107"/>
    </row>
    <row r="72" spans="2:17" ht="20.149999999999999" customHeight="1">
      <c r="B72" s="100" t="s">
        <v>119</v>
      </c>
      <c r="C72" s="60">
        <v>-162.9</v>
      </c>
      <c r="D72" s="60">
        <v>-165.8</v>
      </c>
      <c r="E72" s="100" t="s">
        <v>120</v>
      </c>
      <c r="F72" s="60">
        <v>20.2</v>
      </c>
      <c r="G72" s="60">
        <v>19</v>
      </c>
      <c r="H72" s="101"/>
      <c r="I72" s="97" t="s">
        <v>121</v>
      </c>
      <c r="J72" s="59">
        <v>0</v>
      </c>
      <c r="K72" s="98" t="s">
        <v>178</v>
      </c>
      <c r="L72" s="59">
        <v>0</v>
      </c>
      <c r="M72" s="98" t="s">
        <v>122</v>
      </c>
      <c r="N72" s="59">
        <v>0</v>
      </c>
      <c r="O72" s="98" t="s">
        <v>180</v>
      </c>
      <c r="P72" s="59">
        <v>0</v>
      </c>
      <c r="Q72" s="107"/>
    </row>
    <row r="73" spans="2:17" ht="20.149999999999999" customHeight="1">
      <c r="B73" s="100" t="s">
        <v>123</v>
      </c>
      <c r="C73" s="60">
        <v>-158</v>
      </c>
      <c r="D73" s="60">
        <v>-161.4</v>
      </c>
      <c r="E73" s="102" t="s">
        <v>124</v>
      </c>
      <c r="F73" s="61">
        <v>36.5</v>
      </c>
      <c r="G73" s="61">
        <v>32</v>
      </c>
      <c r="H73" s="101"/>
      <c r="I73" s="97" t="s">
        <v>125</v>
      </c>
      <c r="J73" s="59">
        <v>0</v>
      </c>
      <c r="K73" s="98" t="s">
        <v>126</v>
      </c>
      <c r="L73" s="59">
        <v>0</v>
      </c>
      <c r="M73" s="98" t="s">
        <v>127</v>
      </c>
      <c r="N73" s="59">
        <v>0</v>
      </c>
      <c r="O73" s="98" t="s">
        <v>179</v>
      </c>
      <c r="P73" s="59">
        <v>0</v>
      </c>
      <c r="Q73" s="107"/>
    </row>
    <row r="74" spans="2:17" ht="20.149999999999999" customHeight="1">
      <c r="B74" s="100" t="s">
        <v>128</v>
      </c>
      <c r="C74" s="60">
        <v>-207.7</v>
      </c>
      <c r="D74" s="60">
        <v>-210</v>
      </c>
      <c r="E74" s="102" t="s">
        <v>129</v>
      </c>
      <c r="F74" s="62">
        <v>20</v>
      </c>
      <c r="G74" s="62">
        <v>20</v>
      </c>
      <c r="H74" s="101"/>
      <c r="I74" s="97" t="s">
        <v>130</v>
      </c>
      <c r="J74" s="59">
        <v>0</v>
      </c>
      <c r="K74" s="98" t="s">
        <v>131</v>
      </c>
      <c r="L74" s="59">
        <v>0</v>
      </c>
      <c r="M74" s="97" t="s">
        <v>132</v>
      </c>
      <c r="N74" s="59">
        <v>0</v>
      </c>
      <c r="O74" s="81"/>
      <c r="P74" s="81"/>
      <c r="Q74" s="107"/>
    </row>
    <row r="75" spans="2:17" ht="20.149999999999999" customHeight="1">
      <c r="B75" s="100" t="s">
        <v>133</v>
      </c>
      <c r="C75" s="60">
        <v>-125.3</v>
      </c>
      <c r="D75" s="60">
        <v>-133.5</v>
      </c>
      <c r="E75" s="102" t="s">
        <v>134</v>
      </c>
      <c r="F75" s="62">
        <v>35</v>
      </c>
      <c r="G75" s="62">
        <v>35</v>
      </c>
      <c r="H75" s="103"/>
      <c r="I75" s="97" t="s">
        <v>135</v>
      </c>
      <c r="J75" s="59">
        <v>0</v>
      </c>
      <c r="K75" s="98" t="s">
        <v>136</v>
      </c>
      <c r="L75" s="59">
        <v>0</v>
      </c>
      <c r="M75" s="97" t="s">
        <v>137</v>
      </c>
      <c r="N75" s="59">
        <v>0</v>
      </c>
      <c r="O75" s="81"/>
      <c r="P75" s="81"/>
      <c r="Q75" s="107"/>
    </row>
    <row r="76" spans="2:17" ht="20.149999999999999" customHeight="1">
      <c r="B76" s="100" t="s">
        <v>138</v>
      </c>
      <c r="C76" s="60">
        <v>29.8</v>
      </c>
      <c r="D76" s="60">
        <v>26.9</v>
      </c>
      <c r="E76" s="102" t="s">
        <v>139</v>
      </c>
      <c r="F76" s="62">
        <v>40</v>
      </c>
      <c r="G76" s="62">
        <v>40</v>
      </c>
      <c r="H76" s="103"/>
      <c r="I76" s="97" t="s">
        <v>140</v>
      </c>
      <c r="J76" s="59">
        <v>0</v>
      </c>
      <c r="K76" s="97" t="s">
        <v>141</v>
      </c>
      <c r="L76" s="59">
        <v>0</v>
      </c>
      <c r="M76" s="98" t="s">
        <v>142</v>
      </c>
      <c r="N76" s="59">
        <v>0</v>
      </c>
      <c r="O76" s="81"/>
      <c r="P76" s="81"/>
    </row>
    <row r="77" spans="2:17" ht="20.149999999999999" customHeight="1">
      <c r="B77" s="100" t="s">
        <v>143</v>
      </c>
      <c r="C77" s="60">
        <v>25.9</v>
      </c>
      <c r="D77" s="60">
        <v>23.6</v>
      </c>
      <c r="E77" s="102" t="s">
        <v>144</v>
      </c>
      <c r="F77" s="62">
        <v>255</v>
      </c>
      <c r="G77" s="62">
        <v>250</v>
      </c>
      <c r="H77" s="101"/>
      <c r="I77" s="97" t="s">
        <v>145</v>
      </c>
      <c r="J77" s="59">
        <v>0</v>
      </c>
      <c r="K77" s="97" t="s">
        <v>146</v>
      </c>
      <c r="L77" s="59">
        <v>0</v>
      </c>
      <c r="M77" s="98" t="s">
        <v>147</v>
      </c>
      <c r="N77" s="59">
        <v>0</v>
      </c>
      <c r="O77" s="81"/>
      <c r="P77" s="81"/>
    </row>
    <row r="78" spans="2:17" ht="20.149999999999999" customHeight="1">
      <c r="B78" s="100" t="s">
        <v>148</v>
      </c>
      <c r="C78" s="60">
        <v>23.6</v>
      </c>
      <c r="D78" s="60">
        <v>21.4</v>
      </c>
      <c r="E78" s="102" t="s">
        <v>149</v>
      </c>
      <c r="F78" s="63"/>
      <c r="G78" s="63"/>
      <c r="H78" s="101"/>
      <c r="I78" s="98" t="s">
        <v>150</v>
      </c>
      <c r="J78" s="59">
        <v>0</v>
      </c>
      <c r="K78" s="97" t="s">
        <v>151</v>
      </c>
      <c r="L78" s="59">
        <v>0</v>
      </c>
      <c r="M78" s="104" t="s">
        <v>152</v>
      </c>
      <c r="N78" s="59">
        <v>0</v>
      </c>
      <c r="O78" s="81"/>
      <c r="P78" s="81"/>
    </row>
    <row r="79" spans="2:17" ht="20.149999999999999" customHeight="1">
      <c r="B79" s="100" t="s">
        <v>153</v>
      </c>
      <c r="C79" s="60">
        <v>22.3</v>
      </c>
      <c r="D79" s="60">
        <v>20.2</v>
      </c>
      <c r="E79" s="100" t="s">
        <v>154</v>
      </c>
      <c r="F79" s="60">
        <v>15.1</v>
      </c>
      <c r="G79" s="60">
        <v>5.2</v>
      </c>
      <c r="H79" s="101"/>
      <c r="I79" s="98" t="s">
        <v>155</v>
      </c>
      <c r="J79" s="59">
        <v>0</v>
      </c>
      <c r="K79" s="98" t="s">
        <v>156</v>
      </c>
      <c r="L79" s="59">
        <v>0</v>
      </c>
      <c r="M79" s="98" t="s">
        <v>157</v>
      </c>
      <c r="N79" s="59">
        <v>0</v>
      </c>
      <c r="O79" s="80"/>
      <c r="P79" s="80"/>
    </row>
    <row r="80" spans="2:17" ht="20.149999999999999" customHeight="1">
      <c r="B80" s="105" t="s">
        <v>158</v>
      </c>
      <c r="C80" s="64">
        <v>3.57E-5</v>
      </c>
      <c r="D80" s="64">
        <v>3.5299999999999997E-5</v>
      </c>
      <c r="E80" s="102" t="s">
        <v>159</v>
      </c>
      <c r="F80" s="61">
        <v>53.5</v>
      </c>
      <c r="G80" s="61">
        <v>78.2</v>
      </c>
      <c r="H80" s="101"/>
      <c r="I80" s="98" t="s">
        <v>160</v>
      </c>
      <c r="J80" s="59">
        <v>0</v>
      </c>
      <c r="K80" s="97" t="s">
        <v>161</v>
      </c>
      <c r="L80" s="59">
        <v>0</v>
      </c>
      <c r="M80" s="98" t="s">
        <v>162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26" t="s">
        <v>163</v>
      </c>
      <c r="C84" s="126"/>
    </row>
    <row r="85" spans="2:16" ht="15" customHeight="1">
      <c r="B85" s="127" t="s">
        <v>187</v>
      </c>
      <c r="C85" s="128"/>
      <c r="D85" s="128"/>
      <c r="E85" s="128"/>
      <c r="F85" s="128"/>
      <c r="G85" s="128"/>
      <c r="H85" s="128"/>
      <c r="I85" s="128"/>
      <c r="J85" s="128"/>
      <c r="K85" s="128"/>
      <c r="L85" s="128"/>
      <c r="M85" s="128"/>
      <c r="N85" s="128"/>
      <c r="O85" s="128"/>
      <c r="P85" s="129"/>
    </row>
    <row r="86" spans="2:16" ht="15" customHeight="1">
      <c r="B86" s="116" t="s">
        <v>201</v>
      </c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8"/>
    </row>
    <row r="87" spans="2:16" ht="15" customHeight="1">
      <c r="B87" s="116" t="s">
        <v>193</v>
      </c>
      <c r="C87" s="117"/>
      <c r="D87" s="117"/>
      <c r="E87" s="117"/>
      <c r="F87" s="117"/>
      <c r="G87" s="117"/>
      <c r="H87" s="117"/>
      <c r="I87" s="117"/>
      <c r="J87" s="117"/>
      <c r="K87" s="117"/>
      <c r="L87" s="117"/>
      <c r="M87" s="117"/>
      <c r="N87" s="117"/>
      <c r="O87" s="117"/>
      <c r="P87" s="118"/>
    </row>
    <row r="88" spans="2:16" ht="15" customHeight="1">
      <c r="B88" s="116" t="s">
        <v>202</v>
      </c>
      <c r="C88" s="117"/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17"/>
      <c r="O88" s="117"/>
      <c r="P88" s="118"/>
    </row>
    <row r="89" spans="2:16" ht="15" customHeight="1">
      <c r="B89" s="116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8"/>
    </row>
    <row r="90" spans="2:16" ht="15" customHeight="1">
      <c r="B90" s="116"/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8"/>
    </row>
    <row r="91" spans="2:16" ht="15" customHeight="1">
      <c r="B91" s="116"/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8"/>
    </row>
    <row r="92" spans="2:16" ht="15" customHeight="1">
      <c r="B92" s="116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8"/>
    </row>
    <row r="93" spans="2:16" ht="15" customHeight="1">
      <c r="B93" s="116"/>
      <c r="C93" s="117"/>
      <c r="D93" s="117"/>
      <c r="E93" s="117"/>
      <c r="F93" s="117"/>
      <c r="G93" s="117"/>
      <c r="H93" s="117"/>
      <c r="I93" s="117"/>
      <c r="J93" s="117"/>
      <c r="K93" s="117"/>
      <c r="L93" s="117"/>
      <c r="M93" s="117"/>
      <c r="N93" s="117"/>
      <c r="O93" s="117"/>
      <c r="P93" s="118"/>
    </row>
    <row r="94" spans="2:16" ht="15" customHeight="1">
      <c r="B94" s="116"/>
      <c r="C94" s="117"/>
      <c r="D94" s="117"/>
      <c r="E94" s="117"/>
      <c r="F94" s="117"/>
      <c r="G94" s="117"/>
      <c r="H94" s="117"/>
      <c r="I94" s="117"/>
      <c r="J94" s="117"/>
      <c r="K94" s="117"/>
      <c r="L94" s="117"/>
      <c r="M94" s="117"/>
      <c r="N94" s="117"/>
      <c r="O94" s="117"/>
      <c r="P94" s="118"/>
    </row>
    <row r="95" spans="2:16" ht="15" customHeight="1">
      <c r="B95" s="116"/>
      <c r="C95" s="117"/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8"/>
    </row>
    <row r="96" spans="2:16" ht="15" customHeight="1">
      <c r="B96" s="116"/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8"/>
    </row>
    <row r="97" spans="2:16" ht="15" customHeight="1">
      <c r="B97" s="116"/>
      <c r="C97" s="117"/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8"/>
    </row>
    <row r="98" spans="2:16" ht="15" customHeight="1">
      <c r="B98" s="116"/>
      <c r="C98" s="117"/>
      <c r="D98" s="117"/>
      <c r="E98" s="117"/>
      <c r="F98" s="117"/>
      <c r="G98" s="117"/>
      <c r="H98" s="117"/>
      <c r="I98" s="117"/>
      <c r="J98" s="117"/>
      <c r="K98" s="117"/>
      <c r="L98" s="117"/>
      <c r="M98" s="117"/>
      <c r="N98" s="117"/>
      <c r="O98" s="117"/>
      <c r="P98" s="118"/>
    </row>
    <row r="99" spans="2:16" ht="15" customHeight="1">
      <c r="B99" s="119"/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1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B43:P43"/>
    <mergeCell ref="B44:P44"/>
    <mergeCell ref="B45:P45"/>
    <mergeCell ref="B46:P46"/>
    <mergeCell ref="B47:P47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2024-06-18T20:43:36Z</dcterms:modified>
</cp:coreProperties>
</file>