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5\"/>
    </mc:Choice>
  </mc:AlternateContent>
  <bookViews>
    <workbookView xWindow="0" yWindow="0" windowWidth="17040" windowHeight="1236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<sst xmlns="http://schemas.openxmlformats.org/spreadsheetml/2006/main" count="213" uniqueCount="200">
  <si>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</si>
  <si>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</si>
  <si>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</si>
  <si>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</si>
  <si>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</si>
  <si>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</si>
  <si>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</si>
  <si>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</si>
  <si>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</si>
  <si>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</si>
  <si>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</si>
  <si>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</si>
  <si>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</si>
  <si>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</si>
  <si>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</si>
  <si>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</si>
  <si>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</si>
  <si>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</si>
  <si>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</si>
  <si>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</si>
  <si>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</si>
  <si>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</si>
  <si>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</si>
  <si>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</si>
  <si>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</si>
  <si>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</si>
  <si>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</si>
  <si>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</si>
  <si>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</si>
  <si>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</si>
  <si>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</si>
  <si>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</si>
  <si>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</si>
  <si>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</si>
  <si>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</si>
  <si>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</si>
  <si>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</si>
  <si>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</si>
  <si>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</si>
  <si>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</si>
  <si>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</si>
  <si>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</si>
  <si>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</si>
  <si>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</si>
  <si>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</si>
  <si>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</si>
  <si>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</si>
  <si>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</si>
  <si>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</si>
  <si>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</si>
  <si>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</si>
  <si>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</si>
  <si>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</si>
  <si>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</si>
  <si>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</si>
  <si>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</si>
  <si>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</si>
  <si>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</si>
  <si>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</si>
  <si>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</si>
  <si>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</si>
  <si>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</si>
  <si>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</si>
  <si>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</si>
  <si>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</si>
  <si>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</si>
  <si>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</si>
  <si>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</si>
  <si>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</si>
  <si>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</si>
  <si>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</si>
  <si>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</si>
  <si>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</si>
  <si>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</si>
  <si>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</si>
  <si>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</si>
  <si>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</si>
  <si>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</si>
  <si>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</si>
  <si>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</si>
  <si>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</si>
  <si>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</si>
  <si>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</si>
  <si>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</si>
  <si>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</si>
  <si>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</si>
  <si>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</si>
  <si>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</si>
  <si>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</si>
  <si>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</si>
  <si>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</si>
  <si>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</si>
  <si>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</si>
  <si>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</si>
  <si>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</si>
  <si>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</si>
  <si>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</si>
  <si>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</si>
  <si>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</si>
  <si>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</si>
  <si>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</si>
  <si>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</si>
  <si>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</si>
  <si>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</si>
  <si>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</si>
  <si>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</si>
  <si>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</si>
  <si>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</si>
  <si>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</si>
  <si>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</si>
  <si>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</si>
  <si>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</si>
  <si>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</si>
  <si>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</si>
  <si>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</si>
  <si>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</si>
  <si>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</si>
  <si>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</si>
  <si>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</si>
  <si>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</si>
  <si>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</si>
  <si>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</si>
  <si>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</si>
  <si>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</si>
  <si>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</si>
  <si>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</si>
  <si>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</si>
  <si>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</si>
  <si>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</si>
  <si>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</si>
  <si>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</si>
  <si>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</si>
  <si>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</si>
  <si>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</si>
  <si>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</si>
  <si>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</si>
  <si>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</si>
  <si>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</si>
  <si>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</si>
  <si>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</si>
  <si>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</si>
  <si>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</si>
  <si>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</si>
  <si>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</si>
  <si>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</si>
  <si>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</si>
  <si>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</si>
  <si>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</si>
  <si>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</si>
  <si>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</si>
  <si>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</si>
  <si>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</si>
  <si>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</si>
  <si>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</si>
  <si>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</si>
  <si>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</si>
  <si>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</si>
  <si>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</si>
  <si>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</si>
  <si>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</si>
  <si>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</si>
  <si>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</si>
  <si>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</si>
  <si>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</si>
  <si>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</si>
  <si>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</si>
  <si>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</si>
  <si>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</si>
  <si>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</si>
  <si>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</si>
  <si>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</si>
  <si>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</si>
  <si>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</si>
  <si>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</si>
  <si>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</si>
  <si>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</si>
  <si>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</si>
  <si>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</si>
  <si>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</si>
  <si>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</si>
  <si>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</si>
  <si>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TMT</t>
  </si>
  <si>
    <t>BLG</t>
  </si>
  <si>
    <t>김예은</t>
  </si>
  <si>
    <t>R</t>
  </si>
  <si>
    <t>SE</t>
  </si>
  <si>
    <t>KSP</t>
  </si>
  <si>
    <t>월령 40%로 이상으로 방풍막 연결함</t>
  </si>
  <si>
    <t>25..0</t>
  </si>
  <si>
    <t>18s/26k 22s/24k</t>
  </si>
  <si>
    <t>15s/23k</t>
  </si>
  <si>
    <t>E_011574-011644 관측 영역 근처에 달이 있어 빛 번짐 등의 영향을 받음</t>
  </si>
  <si>
    <t>E_011574-011644</t>
  </si>
  <si>
    <t>[11:12] BLG관측을 중 평균 12m/s 강도의 역풍이 붐/ UT 13:00까지 역풍에 의해 초점이 퍼짐</t>
  </si>
  <si>
    <t>[10:30-10:50] Gmon 초점 조정 중 수동관측 됨</t>
  </si>
  <si>
    <t>SSE</t>
  </si>
  <si>
    <t>35s/21k 26s/24k 17s/22k</t>
  </si>
  <si>
    <t>30s/20k 14s/20k</t>
  </si>
  <si>
    <t>E_011791 알 수없는  axis의 문제(HA +00:40:02/ ALT 80.8/ AZ -107.2)로 4차례 포인팅 실패 함/ 망원경을 정차하고 다시 관측 위치로 보냈으나 포인팅 실패로</t>
  </si>
  <si>
    <t xml:space="preserve"> 수동 관측 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</si>
</sst>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14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46" zoomScale="140" zoomScaleNormal="140" workbookViewId="0">
      <selection activeCell="B47" sqref="B47:P47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2" t="s">
        <v>0</v>
      </c>
      <c r="C2" s="12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3">
        <v>45430</v>
      </c>
      <c r="D3" s="124"/>
      <c r="E3" s="1"/>
      <c r="F3" s="1"/>
      <c r="G3" s="1"/>
      <c r="H3" s="1"/>
      <c r="I3" s="1"/>
      <c r="J3" s="1"/>
      <c r="K3" s="66" t="s">
        <v>2</v>
      </c>
      <c r="L3" s="125">
        <f>(P31-(P32+P33))/P31*100</f>
        <v>100</v>
      </c>
      <c r="M3" s="125"/>
      <c r="N3" s="66" t="s">
        <v>3</v>
      </c>
      <c r="O3" s="125">
        <f>(P31-P33)/P31*100</f>
        <v>100</v>
      </c>
      <c r="P3" s="125"/>
    </row>
    <row r="4" spans="2:16" ht="14.25" customHeight="1">
      <c r="B4" s="34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2" t="s">
        <v>6</v>
      </c>
      <c r="C7" s="12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0.36041666666666666</v>
      </c>
      <c r="D9" s="8">
        <v>3.1</v>
      </c>
      <c r="E9" s="8">
        <v>5.2</v>
      </c>
      <c r="F9" s="8">
        <v>70.5</v>
      </c>
      <c r="G9" s="36" t="s">
        <v>195</v>
      </c>
      <c r="H9" s="8">
        <v>5</v>
      </c>
      <c r="I9" s="36">
        <v>76.900000000000006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>
        <v>1.3</v>
      </c>
      <c r="E10" s="8">
        <v>3.4</v>
      </c>
      <c r="F10" s="8">
        <v>71.099999999999994</v>
      </c>
      <c r="G10" s="36" t="s">
        <v>185</v>
      </c>
      <c r="H10" s="8">
        <v>7.8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0.80833333333333324</v>
      </c>
      <c r="D11" s="15">
        <v>1.9</v>
      </c>
      <c r="E11" s="15">
        <v>3.6</v>
      </c>
      <c r="F11" s="15">
        <v>75</v>
      </c>
      <c r="G11" s="36" t="s">
        <v>185</v>
      </c>
      <c r="H11" s="15">
        <v>6.9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24.447916666666668</v>
      </c>
      <c r="D12" s="19">
        <f>AVERAGE(D9:D11)</f>
        <v>2.1</v>
      </c>
      <c r="E12" s="19">
        <f>AVERAGE(E9:E11)</f>
        <v>4.0666666666666664</v>
      </c>
      <c r="F12" s="20">
        <f>AVERAGE(F9:F11)</f>
        <v>72.2</v>
      </c>
      <c r="G12" s="21"/>
      <c r="H12" s="22">
        <f>AVERAGE(H9:H11)</f>
        <v>6.5666666666666673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2" t="s">
        <v>25</v>
      </c>
      <c r="C14" s="12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181</v>
      </c>
      <c r="F16" s="27" t="s">
        <v>186</v>
      </c>
      <c r="G16" s="27" t="s">
        <v>182</v>
      </c>
      <c r="H16" s="27" t="s">
        <v>166</v>
      </c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0.31041666666666667</v>
      </c>
      <c r="D17" s="28">
        <v>0.31180555555555556</v>
      </c>
      <c r="E17" s="28">
        <v>0.33888888888888885</v>
      </c>
      <c r="F17" s="28">
        <v>0.35833333333333334</v>
      </c>
      <c r="G17" s="28">
        <v>0.46249999999999997</v>
      </c>
      <c r="H17" s="28">
        <v>0.83888888888888891</v>
      </c>
      <c r="I17" s="28"/>
      <c r="J17" s="28"/>
      <c r="K17" s="28"/>
      <c r="L17" s="28"/>
      <c r="M17" s="28"/>
      <c r="N17" s="28"/>
      <c r="O17" s="28"/>
      <c r="P17" s="28">
        <v>0.85138888888888886</v>
      </c>
    </row>
    <row r="18" spans="2:16" ht="14.15" customHeight="1">
      <c r="B18" s="35" t="s">
        <v>43</v>
      </c>
      <c r="C18" s="27">
        <v>11544</v>
      </c>
      <c r="D18" s="27">
        <v>11545</v>
      </c>
      <c r="E18" s="27">
        <v>11566</v>
      </c>
      <c r="F18" s="27">
        <v>11579</v>
      </c>
      <c r="G18" s="27">
        <v>11648</v>
      </c>
      <c r="H18" s="27">
        <v>11873</v>
      </c>
      <c r="I18" s="27"/>
      <c r="J18" s="27"/>
      <c r="K18" s="27"/>
      <c r="L18" s="27"/>
      <c r="M18" s="27"/>
      <c r="N18" s="27"/>
      <c r="O18" s="27"/>
      <c r="P18" s="27">
        <v>11884</v>
      </c>
    </row>
    <row r="19" spans="2:16" ht="14.15" customHeight="1" thickBot="1">
      <c r="B19" s="13" t="s">
        <v>44</v>
      </c>
      <c r="C19" s="29"/>
      <c r="D19" s="27">
        <v>11556</v>
      </c>
      <c r="E19" s="30">
        <v>11578</v>
      </c>
      <c r="F19" s="30">
        <v>11647</v>
      </c>
      <c r="G19" s="30">
        <v>11872</v>
      </c>
      <c r="H19" s="30">
        <v>11883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12</v>
      </c>
      <c r="E20" s="33">
        <f t="shared" ref="E20:O20" si="0">IF(ISNUMBER(E18),E19-E18+1,"")</f>
        <v>13</v>
      </c>
      <c r="F20" s="33">
        <f t="shared" si="0"/>
        <v>69</v>
      </c>
      <c r="G20" s="33">
        <f t="shared" si="0"/>
        <v>225</v>
      </c>
      <c r="H20" s="33">
        <f t="shared" si="0"/>
        <v>11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1" t="s">
        <v>46</v>
      </c>
      <c r="C22" s="35" t="s">
        <v>21</v>
      </c>
      <c r="D22" s="35" t="s">
        <v>23</v>
      </c>
      <c r="E22" s="35" t="s">
        <v>47</v>
      </c>
      <c r="F22" s="132" t="s">
        <v>48</v>
      </c>
      <c r="G22" s="132"/>
      <c r="H22" s="132"/>
      <c r="I22" s="132"/>
      <c r="J22" s="35" t="s">
        <v>21</v>
      </c>
      <c r="K22" s="35" t="s">
        <v>23</v>
      </c>
      <c r="L22" s="35" t="s">
        <v>47</v>
      </c>
      <c r="M22" s="132" t="s">
        <v>48</v>
      </c>
      <c r="N22" s="132"/>
      <c r="O22" s="132"/>
      <c r="P22" s="132"/>
    </row>
    <row r="23" spans="2:16" ht="13.5" customHeight="1">
      <c r="B23" s="131"/>
      <c r="C23" s="106">
        <v>0.3215277777777778</v>
      </c>
      <c r="D23" s="106">
        <v>0.3215277777777778</v>
      </c>
      <c r="E23" s="36" t="s">
        <v>49</v>
      </c>
      <c r="F23" s="130" t="s">
        <v>190</v>
      </c>
      <c r="G23" s="130"/>
      <c r="H23" s="130"/>
      <c r="I23" s="130"/>
      <c r="J23" s="106">
        <v>0.83888888888888891</v>
      </c>
      <c r="K23" s="106">
        <v>0.84166666666666667</v>
      </c>
      <c r="L23" s="36" t="s">
        <v>50</v>
      </c>
      <c r="M23" s="130" t="s">
        <v>196</v>
      </c>
      <c r="N23" s="130"/>
      <c r="O23" s="130"/>
      <c r="P23" s="130"/>
    </row>
    <row r="24" spans="2:16" ht="13.5" customHeight="1">
      <c r="B24" s="131"/>
      <c r="C24" s="106"/>
      <c r="D24" s="106"/>
      <c r="E24" s="113" t="s">
        <v>174</v>
      </c>
      <c r="F24" s="130"/>
      <c r="G24" s="130"/>
      <c r="H24" s="130"/>
      <c r="I24" s="130"/>
      <c r="J24" s="106"/>
      <c r="K24" s="106"/>
      <c r="L24" s="36" t="s">
        <v>184</v>
      </c>
      <c r="M24" s="130"/>
      <c r="N24" s="130"/>
      <c r="O24" s="130"/>
      <c r="P24" s="130"/>
    </row>
    <row r="25" spans="2:16" ht="13.5" customHeight="1">
      <c r="B25" s="131"/>
      <c r="C25" s="106">
        <v>0.32430555555555557</v>
      </c>
      <c r="D25" s="106">
        <v>0.32569444444444445</v>
      </c>
      <c r="E25" s="113" t="s">
        <v>175</v>
      </c>
      <c r="F25" s="133" t="s">
        <v>189</v>
      </c>
      <c r="G25" s="130"/>
      <c r="H25" s="130"/>
      <c r="I25" s="130"/>
      <c r="J25" s="106">
        <v>0.84305555555555556</v>
      </c>
      <c r="K25" s="106">
        <v>0.84513888888888899</v>
      </c>
      <c r="L25" s="36" t="s">
        <v>51</v>
      </c>
      <c r="M25" s="130" t="s">
        <v>197</v>
      </c>
      <c r="N25" s="130"/>
      <c r="O25" s="130"/>
      <c r="P25" s="130"/>
    </row>
    <row r="26" spans="2:16" ht="13.5" customHeight="1">
      <c r="B26" s="131"/>
      <c r="C26" s="106"/>
      <c r="D26" s="106"/>
      <c r="E26" s="113" t="s">
        <v>168</v>
      </c>
      <c r="F26" s="130"/>
      <c r="G26" s="130"/>
      <c r="H26" s="130"/>
      <c r="I26" s="130"/>
      <c r="J26" s="106"/>
      <c r="K26" s="106"/>
      <c r="L26" s="36" t="s">
        <v>49</v>
      </c>
      <c r="M26" s="130"/>
      <c r="N26" s="130"/>
      <c r="O26" s="130"/>
      <c r="P26" s="130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2" t="s">
        <v>52</v>
      </c>
      <c r="C28" s="122"/>
      <c r="D28" s="1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0.34791666666666665</v>
      </c>
      <c r="D30" s="43">
        <v>0.10069444444444443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0.44861111111111107</v>
      </c>
    </row>
    <row r="31" spans="2:16" ht="14.15" customHeight="1">
      <c r="B31" s="37" t="s">
        <v>173</v>
      </c>
      <c r="C31" s="47">
        <v>0.36736111111111108</v>
      </c>
      <c r="D31" s="7">
        <v>0.10416666666666667</v>
      </c>
      <c r="E31" s="7"/>
      <c r="F31" s="7"/>
      <c r="G31" s="7"/>
      <c r="H31" s="7"/>
      <c r="I31" s="7"/>
      <c r="J31" s="7"/>
      <c r="K31" s="7">
        <v>1.7361111111111112E-2</v>
      </c>
      <c r="L31" s="7"/>
      <c r="M31" s="7"/>
      <c r="N31" s="7"/>
      <c r="O31" s="48"/>
      <c r="P31" s="46">
        <f>SUM(C31:N31)</f>
        <v>0.48888888888888887</v>
      </c>
    </row>
    <row r="32" spans="2:16" ht="14.15" customHeight="1">
      <c r="B32" s="37" t="s">
        <v>67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0.36736111111111108</v>
      </c>
      <c r="D34" s="110">
        <f t="shared" ref="D34:P34" si="1">D31-D32-D33</f>
        <v>0.10416666666666667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1.7361111111111112E-2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0.48888888888888887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2" t="s">
        <v>69</v>
      </c>
      <c r="C36" s="134" t="s">
        <v>192</v>
      </c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</row>
    <row r="37" spans="2:16" ht="18" customHeight="1">
      <c r="B37" s="143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</row>
    <row r="38" spans="2:16" ht="18" customHeight="1">
      <c r="B38" s="143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</row>
    <row r="39" spans="2:16" ht="18" customHeight="1">
      <c r="B39" s="143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</row>
    <row r="40" spans="2:16" ht="18" customHeight="1">
      <c r="B40" s="143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</row>
    <row r="41" spans="2:16" ht="18" customHeight="1">
      <c r="B41" s="144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35" t="s">
        <v>70</v>
      </c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7"/>
    </row>
    <row r="44" spans="2:16" ht="14.15" customHeight="1">
      <c r="B44" s="138" t="s">
        <v>191</v>
      </c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40"/>
    </row>
    <row r="45" spans="2:16" ht="14.15" customHeight="1">
      <c r="B45" s="138" t="s">
        <v>194</v>
      </c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40"/>
    </row>
    <row r="46" spans="2:16" ht="14.15" customHeight="1">
      <c r="B46" s="138" t="s">
        <v>193</v>
      </c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40"/>
    </row>
    <row r="47" spans="2:16" ht="14.15" customHeight="1">
      <c r="B47" s="141" t="s">
        <v>198</v>
      </c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40"/>
    </row>
    <row r="48" spans="2:16" ht="14.15" customHeight="1">
      <c r="B48" s="138" t="s">
        <v>199</v>
      </c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40"/>
    </row>
    <row r="49" spans="2:16" ht="14.15" customHeight="1">
      <c r="B49" s="138"/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40"/>
    </row>
    <row r="50" spans="2:16" ht="14.15" customHeight="1">
      <c r="B50" s="158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40"/>
    </row>
    <row r="51" spans="2:16" ht="14.15" customHeight="1">
      <c r="B51" s="138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40"/>
    </row>
    <row r="52" spans="2:16" ht="14.15" customHeight="1">
      <c r="B52" s="159"/>
      <c r="C52" s="160"/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1"/>
    </row>
    <row r="53" spans="2:16" ht="14.15" customHeight="1" thickBot="1">
      <c r="B53" s="167" t="s">
        <v>171</v>
      </c>
      <c r="C53" s="168"/>
      <c r="D53" s="115"/>
      <c r="E53" s="115"/>
      <c r="F53" s="115"/>
      <c r="G53" s="169"/>
      <c r="H53" s="168"/>
      <c r="I53" s="168"/>
      <c r="J53" s="168"/>
      <c r="K53" s="168"/>
      <c r="L53" s="168"/>
      <c r="M53" s="168"/>
      <c r="N53" s="168"/>
      <c r="O53" s="168"/>
      <c r="P53" s="170"/>
    </row>
    <row r="54" spans="2:16" ht="14.15" customHeight="1" thickTop="1" thickBot="1">
      <c r="B54" s="162" t="s">
        <v>176</v>
      </c>
      <c r="C54" s="163"/>
      <c r="D54" s="163"/>
      <c r="E54" s="163"/>
      <c r="F54" s="112">
        <v>318</v>
      </c>
      <c r="G54" s="164"/>
      <c r="H54" s="165"/>
      <c r="I54" s="165"/>
      <c r="J54" s="165"/>
      <c r="K54" s="165"/>
      <c r="L54" s="165"/>
      <c r="M54" s="165"/>
      <c r="N54" s="165"/>
      <c r="O54" s="165"/>
      <c r="P54" s="166"/>
    </row>
    <row r="55" spans="2:16" ht="13.5" customHeight="1" thickTop="1"/>
    <row r="56" spans="2:16" ht="17.25" customHeight="1">
      <c r="B56" s="145" t="s">
        <v>71</v>
      </c>
      <c r="C56" s="145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46" t="s">
        <v>72</v>
      </c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8"/>
      <c r="N57" s="149" t="s">
        <v>73</v>
      </c>
      <c r="O57" s="147"/>
      <c r="P57" s="150"/>
    </row>
    <row r="58" spans="2:16" ht="17.149999999999999" customHeight="1">
      <c r="B58" s="151" t="s">
        <v>74</v>
      </c>
      <c r="C58" s="152"/>
      <c r="D58" s="153"/>
      <c r="E58" s="151" t="s">
        <v>75</v>
      </c>
      <c r="F58" s="152"/>
      <c r="G58" s="153"/>
      <c r="H58" s="152" t="s">
        <v>76</v>
      </c>
      <c r="I58" s="152"/>
      <c r="J58" s="152"/>
      <c r="K58" s="154" t="s">
        <v>77</v>
      </c>
      <c r="L58" s="152"/>
      <c r="M58" s="155"/>
      <c r="N58" s="156"/>
      <c r="O58" s="152"/>
      <c r="P58" s="157"/>
    </row>
    <row r="59" spans="2:16" ht="20.149999999999999" customHeight="1">
      <c r="B59" s="171" t="s">
        <v>78</v>
      </c>
      <c r="C59" s="172"/>
      <c r="D59" s="58" t="b">
        <v>1</v>
      </c>
      <c r="E59" s="171" t="s">
        <v>79</v>
      </c>
      <c r="F59" s="172"/>
      <c r="G59" s="58" t="b">
        <v>1</v>
      </c>
      <c r="H59" s="173" t="s">
        <v>80</v>
      </c>
      <c r="I59" s="172"/>
      <c r="J59" s="58" t="b">
        <v>1</v>
      </c>
      <c r="K59" s="173" t="s">
        <v>81</v>
      </c>
      <c r="L59" s="172"/>
      <c r="M59" s="58" t="b">
        <v>1</v>
      </c>
      <c r="N59" s="174" t="s">
        <v>82</v>
      </c>
      <c r="O59" s="172"/>
      <c r="P59" s="58" t="b">
        <v>1</v>
      </c>
    </row>
    <row r="60" spans="2:16" ht="20.149999999999999" customHeight="1">
      <c r="B60" s="171" t="s">
        <v>83</v>
      </c>
      <c r="C60" s="172"/>
      <c r="D60" s="58" t="b">
        <v>1</v>
      </c>
      <c r="E60" s="171" t="s">
        <v>84</v>
      </c>
      <c r="F60" s="172"/>
      <c r="G60" s="58" t="b">
        <v>1</v>
      </c>
      <c r="H60" s="173" t="s">
        <v>85</v>
      </c>
      <c r="I60" s="172"/>
      <c r="J60" s="58" t="b">
        <v>1</v>
      </c>
      <c r="K60" s="173" t="s">
        <v>86</v>
      </c>
      <c r="L60" s="172"/>
      <c r="M60" s="58" t="b">
        <v>1</v>
      </c>
      <c r="N60" s="174" t="s">
        <v>87</v>
      </c>
      <c r="O60" s="172"/>
      <c r="P60" s="58" t="b">
        <v>1</v>
      </c>
    </row>
    <row r="61" spans="2:16" ht="20.149999999999999" customHeight="1">
      <c r="B61" s="171" t="s">
        <v>88</v>
      </c>
      <c r="C61" s="172"/>
      <c r="D61" s="58" t="b">
        <v>1</v>
      </c>
      <c r="E61" s="171" t="s">
        <v>89</v>
      </c>
      <c r="F61" s="172"/>
      <c r="G61" s="58" t="b">
        <v>1</v>
      </c>
      <c r="H61" s="173" t="s">
        <v>90</v>
      </c>
      <c r="I61" s="172"/>
      <c r="J61" s="58" t="b">
        <v>1</v>
      </c>
      <c r="K61" s="173" t="s">
        <v>91</v>
      </c>
      <c r="L61" s="172"/>
      <c r="M61" s="58" t="b">
        <v>1</v>
      </c>
      <c r="N61" s="174" t="s">
        <v>92</v>
      </c>
      <c r="O61" s="172"/>
      <c r="P61" s="58" t="b">
        <v>1</v>
      </c>
    </row>
    <row r="62" spans="2:16" ht="20.149999999999999" customHeight="1">
      <c r="B62" s="173" t="s">
        <v>90</v>
      </c>
      <c r="C62" s="172"/>
      <c r="D62" s="58" t="b">
        <v>1</v>
      </c>
      <c r="E62" s="171" t="s">
        <v>93</v>
      </c>
      <c r="F62" s="172"/>
      <c r="G62" s="58" t="b">
        <v>1</v>
      </c>
      <c r="H62" s="173" t="s">
        <v>94</v>
      </c>
      <c r="I62" s="172"/>
      <c r="J62" s="58" t="b">
        <v>0</v>
      </c>
      <c r="K62" s="173" t="s">
        <v>95</v>
      </c>
      <c r="L62" s="172"/>
      <c r="M62" s="58" t="b">
        <v>1</v>
      </c>
      <c r="N62" s="174" t="s">
        <v>85</v>
      </c>
      <c r="O62" s="172"/>
      <c r="P62" s="58" t="b">
        <v>1</v>
      </c>
    </row>
    <row r="63" spans="2:16" ht="20.149999999999999" customHeight="1">
      <c r="B63" s="173" t="s">
        <v>96</v>
      </c>
      <c r="C63" s="172"/>
      <c r="D63" s="58" t="b">
        <v>1</v>
      </c>
      <c r="E63" s="171" t="s">
        <v>97</v>
      </c>
      <c r="F63" s="172"/>
      <c r="G63" s="58" t="b">
        <v>1</v>
      </c>
      <c r="H63" s="68"/>
      <c r="I63" s="69"/>
      <c r="J63" s="70"/>
      <c r="K63" s="173" t="s">
        <v>98</v>
      </c>
      <c r="L63" s="172"/>
      <c r="M63" s="58" t="b">
        <v>1</v>
      </c>
      <c r="N63" s="174" t="s">
        <v>169</v>
      </c>
      <c r="O63" s="172"/>
      <c r="P63" s="58" t="b">
        <v>1</v>
      </c>
    </row>
    <row r="64" spans="2:16" ht="20.149999999999999" customHeight="1">
      <c r="B64" s="173" t="s">
        <v>99</v>
      </c>
      <c r="C64" s="172"/>
      <c r="D64" s="58" t="b">
        <v>0</v>
      </c>
      <c r="E64" s="171" t="s">
        <v>100</v>
      </c>
      <c r="F64" s="172"/>
      <c r="G64" s="58" t="b">
        <v>1</v>
      </c>
      <c r="H64" s="71"/>
      <c r="I64" s="72"/>
      <c r="J64" s="73"/>
      <c r="K64" s="181" t="s">
        <v>101</v>
      </c>
      <c r="L64" s="182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71" t="s">
        <v>164</v>
      </c>
      <c r="F65" s="172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5" t="s">
        <v>107</v>
      </c>
      <c r="C69" s="175"/>
      <c r="D69" s="81"/>
      <c r="E69" s="81"/>
      <c r="F69" s="177" t="s">
        <v>108</v>
      </c>
      <c r="G69" s="179" t="s">
        <v>109</v>
      </c>
      <c r="H69" s="81"/>
      <c r="I69" s="175" t="s">
        <v>110</v>
      </c>
      <c r="J69" s="175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76"/>
      <c r="C70" s="176"/>
      <c r="D70" s="85"/>
      <c r="E70" s="86"/>
      <c r="F70" s="178"/>
      <c r="G70" s="180"/>
      <c r="H70" s="87"/>
      <c r="I70" s="176"/>
      <c r="J70" s="176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177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-163.80000000000001</v>
      </c>
      <c r="D72" s="60">
        <v>-165.8</v>
      </c>
      <c r="E72" s="100" t="s">
        <v>120</v>
      </c>
      <c r="F72" s="60">
        <v>20.3</v>
      </c>
      <c r="G72" s="60">
        <v>19.3</v>
      </c>
      <c r="H72" s="101"/>
      <c r="I72" s="97" t="s">
        <v>121</v>
      </c>
      <c r="J72" s="59">
        <v>0</v>
      </c>
      <c r="K72" s="98" t="s">
        <v>178</v>
      </c>
      <c r="L72" s="59">
        <v>0</v>
      </c>
      <c r="M72" s="98" t="s">
        <v>122</v>
      </c>
      <c r="N72" s="59">
        <v>0</v>
      </c>
      <c r="O72" s="98" t="s">
        <v>180</v>
      </c>
      <c r="P72" s="59">
        <v>0</v>
      </c>
      <c r="Q72" s="107"/>
    </row>
    <row r="73" spans="2:17" ht="20.149999999999999" customHeight="1">
      <c r="B73" s="100" t="s">
        <v>123</v>
      </c>
      <c r="C73" s="60">
        <v>-159.1</v>
      </c>
      <c r="D73" s="60">
        <v>-161.30000000000001</v>
      </c>
      <c r="E73" s="102" t="s">
        <v>124</v>
      </c>
      <c r="F73" s="61">
        <v>36.700000000000003</v>
      </c>
      <c r="G73" s="61">
        <v>32.9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179</v>
      </c>
      <c r="P73" s="59">
        <v>1</v>
      </c>
      <c r="Q73" s="107"/>
    </row>
    <row r="74" spans="2:17" ht="20.149999999999999" customHeight="1">
      <c r="B74" s="100" t="s">
        <v>128</v>
      </c>
      <c r="C74" s="60">
        <v>-208.6</v>
      </c>
      <c r="D74" s="60">
        <v>-210.2</v>
      </c>
      <c r="E74" s="102" t="s">
        <v>129</v>
      </c>
      <c r="F74" s="62">
        <v>20</v>
      </c>
      <c r="G74" s="62">
        <v>15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-126.2</v>
      </c>
      <c r="D75" s="60">
        <v>-133.30000000000001</v>
      </c>
      <c r="E75" s="102" t="s">
        <v>134</v>
      </c>
      <c r="F75" s="62">
        <v>35</v>
      </c>
      <c r="G75" s="62">
        <v>35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28.7</v>
      </c>
      <c r="D76" s="60">
        <v>27.4</v>
      </c>
      <c r="E76" s="102" t="s">
        <v>139</v>
      </c>
      <c r="F76" s="62">
        <v>40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 t="s">
        <v>188</v>
      </c>
      <c r="D77" s="60">
        <v>24</v>
      </c>
      <c r="E77" s="102" t="s">
        <v>144</v>
      </c>
      <c r="F77" s="62">
        <v>250</v>
      </c>
      <c r="G77" s="62">
        <v>250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22.7</v>
      </c>
      <c r="D78" s="60">
        <v>21.9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21.6</v>
      </c>
      <c r="D79" s="60">
        <v>20.7</v>
      </c>
      <c r="E79" s="100" t="s">
        <v>154</v>
      </c>
      <c r="F79" s="60">
        <v>12.7</v>
      </c>
      <c r="G79" s="60">
        <v>5.5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3.4100000000000002E-5</v>
      </c>
      <c r="D80" s="64">
        <v>3.3399999999999999E-5</v>
      </c>
      <c r="E80" s="102" t="s">
        <v>159</v>
      </c>
      <c r="F80" s="61">
        <v>47.1</v>
      </c>
      <c r="G80" s="61">
        <v>80.099999999999994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26" t="s">
        <v>163</v>
      </c>
      <c r="C84" s="126"/>
    </row>
    <row r="85" spans="2:16" ht="15" customHeight="1">
      <c r="B85" s="127" t="s">
        <v>187</v>
      </c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9"/>
    </row>
    <row r="86" spans="2:16" ht="15" customHeight="1">
      <c r="B86" s="116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>
      <c r="B87" s="116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8"/>
    </row>
    <row r="88" spans="2:16" ht="15" customHeight="1">
      <c r="B88" s="116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>
      <c r="B89" s="116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>
      <c r="B99" s="119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2024-05-18T20:40:12Z</dcterms:modified>
</cp:coreProperties>
</file>