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5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<sst xmlns="http://schemas.openxmlformats.org/spreadsheetml/2006/main" count="214" uniqueCount="202">
  <si>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</si>
  <si>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</si>
  <si>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</si>
  <si>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</si>
  <si>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</si>
  <si>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</si>
  <si>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</si>
  <si>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</si>
  <si>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</si>
  <si>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</si>
  <si>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</si>
  <si>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</si>
  <si>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</si>
  <si>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</si>
  <si>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</si>
  <si>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</si>
  <si>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</si>
  <si>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</si>
  <si>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</si>
  <si>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</si>
  <si>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</si>
  <si>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</si>
  <si>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</si>
  <si>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</si>
  <si>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</si>
  <si>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</si>
  <si>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</si>
  <si>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</si>
  <si>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</si>
  <si>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</si>
  <si>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</si>
  <si>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</si>
  <si>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</si>
  <si>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</si>
  <si>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</si>
  <si>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</si>
  <si>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</si>
  <si>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</si>
  <si>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</si>
  <si>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</si>
  <si>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</si>
  <si>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</si>
  <si>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</si>
  <si>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</si>
  <si>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</si>
  <si>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</si>
  <si>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</si>
  <si>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</si>
  <si>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</si>
  <si>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</si>
  <si>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</si>
  <si>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</si>
  <si>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</si>
  <si>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</si>
  <si>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</si>
  <si>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</si>
  <si>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</si>
  <si>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</si>
  <si>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</si>
  <si>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</si>
  <si>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</si>
  <si>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</si>
  <si>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</si>
  <si>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</si>
  <si>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</si>
  <si>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</si>
  <si>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</si>
  <si>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</si>
  <si>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</si>
  <si>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</si>
  <si>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</si>
  <si>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</si>
  <si>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</si>
  <si>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</si>
  <si>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</si>
  <si>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</si>
  <si>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</si>
  <si>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</si>
  <si>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</si>
  <si>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</si>
  <si>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</si>
  <si>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</si>
  <si>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</si>
  <si>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</si>
  <si>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</si>
  <si>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</si>
  <si>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</si>
  <si>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</si>
  <si>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</si>
  <si>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</si>
  <si>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</si>
  <si>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</si>
  <si>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</si>
  <si>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</si>
  <si>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</si>
  <si>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</si>
  <si>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</si>
  <si>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</si>
  <si>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</si>
  <si>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</si>
  <si>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</si>
  <si>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</si>
  <si>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</si>
  <si>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</si>
  <si>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</si>
  <si>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</si>
  <si>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</si>
  <si>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</si>
  <si>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</si>
  <si>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</si>
  <si>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</si>
  <si>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</si>
  <si>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</si>
  <si>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</si>
  <si>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</si>
  <si>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</si>
  <si>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</si>
  <si>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</si>
  <si>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</si>
  <si>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</si>
  <si>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</si>
  <si>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</si>
  <si>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</si>
  <si>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</si>
  <si>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</si>
  <si>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</si>
  <si>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</si>
  <si>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</si>
  <si>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</si>
  <si>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</si>
  <si>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</si>
  <si>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</si>
  <si>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</si>
  <si>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</si>
  <si>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</si>
  <si>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</si>
  <si>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</si>
  <si>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</si>
  <si>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</si>
  <si>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</si>
  <si>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</si>
  <si>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</si>
  <si>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</si>
  <si>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</si>
  <si>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</si>
  <si>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</si>
  <si>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</si>
  <si>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</si>
  <si>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</si>
  <si>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</si>
  <si>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</si>
  <si>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</si>
  <si>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</si>
  <si>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</si>
  <si>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</si>
  <si>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</si>
  <si>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</si>
  <si>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</si>
  <si>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</si>
  <si>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</si>
  <si>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</si>
  <si>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</si>
  <si>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</si>
  <si>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</si>
  <si>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</si>
  <si>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</si>
  <si>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</si>
  <si>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</si>
  <si>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</si>
  <si>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</si>
  <si>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</si>
  <si>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</si>
  <si>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</si>
  <si>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</si>
  <si>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</si>
  <si>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</si>
  <si>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</si>
  <si>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</si>
  <si>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</si>
  <si>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</si>
  <si>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</si>
  <si>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TMT</t>
  </si>
  <si>
    <t>BLG</t>
  </si>
  <si>
    <t>김예은</t>
  </si>
  <si>
    <t>R</t>
  </si>
  <si>
    <t>ESE</t>
  </si>
  <si>
    <t>월령 40%로 이상으로 방풍막 연결함</t>
  </si>
  <si>
    <t>M_010710-010711:N</t>
  </si>
  <si>
    <t>M_010803-010804:M</t>
  </si>
  <si>
    <t>M_010819-010820:T</t>
  </si>
  <si>
    <t>M_010886-010887:M/N</t>
  </si>
  <si>
    <t>I_010860</t>
  </si>
  <si>
    <t>M_010558-010559:T</t>
  </si>
  <si>
    <t>DIR-KSP</t>
  </si>
  <si>
    <t>구름의 영향으로 오후/오전 flat 건너 뜀</t>
  </si>
  <si>
    <t>M_010803-010804:M IC M crash 후 영상을 다시 촬영할 때  실수로 문제없는 영상을 포함해 재촬영 함</t>
  </si>
  <si>
    <t>I_010860 BLG관측 중 필터와 초점 값이 누락 됨</t>
  </si>
  <si>
    <t>전체 관측 동안 지나가는 구름의 영향을 받음</t>
  </si>
  <si>
    <t>BLG 관측 끝무렵에 Dome shutter control 프로그램이 4번 멈추어서 재실행 함</t>
  </si>
  <si>
    <t>SW</t>
  </si>
  <si>
    <t>E</t>
  </si>
  <si>
    <t>반사율 측정 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</si>
</sst>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14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L84" sqref="L84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4" t="s">
        <v>0</v>
      </c>
      <c r="C2" s="16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5">
        <v>45427</v>
      </c>
      <c r="D3" s="166"/>
      <c r="E3" s="1"/>
      <c r="F3" s="1"/>
      <c r="G3" s="1"/>
      <c r="H3" s="1"/>
      <c r="I3" s="1"/>
      <c r="J3" s="1"/>
      <c r="K3" s="66" t="s">
        <v>2</v>
      </c>
      <c r="L3" s="167">
        <f>(P31-(P32+P33))/P31*100</f>
        <v>100</v>
      </c>
      <c r="M3" s="167"/>
      <c r="N3" s="66" t="s">
        <v>3</v>
      </c>
      <c r="O3" s="167">
        <f>(P31-P33)/P31*100</f>
        <v>100</v>
      </c>
      <c r="P3" s="167"/>
    </row>
    <row r="4" spans="2:16" ht="14.25" customHeight="1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4" t="s">
        <v>6</v>
      </c>
      <c r="C7" s="16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0.3611111111111111</v>
      </c>
      <c r="D9" s="8">
        <v>1.4</v>
      </c>
      <c r="E9" s="8">
        <v>12.6</v>
      </c>
      <c r="F9" s="8">
        <v>69.2</v>
      </c>
      <c r="G9" s="36" t="s">
        <v>199</v>
      </c>
      <c r="H9" s="8">
        <v>1</v>
      </c>
      <c r="I9" s="36">
        <v>46.5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1.4</v>
      </c>
      <c r="E10" s="8">
        <v>11.5</v>
      </c>
      <c r="F10" s="8">
        <v>67.2</v>
      </c>
      <c r="G10" s="36" t="s">
        <v>185</v>
      </c>
      <c r="H10" s="8">
        <v>0.7</v>
      </c>
      <c r="I10" s="11"/>
      <c r="J10" s="9">
        <f>IF(L10, 1, 0) + IF(M10, 2, 0) + IF(N10, 4, 0) + IF(O10, 8, 0) + IF(P10, 16, 0)</f>
        <v>1</v>
      </c>
      <c r="K10" s="12" t="b">
        <v>1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0.80763888888888891</v>
      </c>
      <c r="D11" s="15">
        <v>1.2</v>
      </c>
      <c r="E11" s="15">
        <v>11.6</v>
      </c>
      <c r="F11" s="15">
        <v>67.099999999999994</v>
      </c>
      <c r="G11" s="36" t="s">
        <v>200</v>
      </c>
      <c r="H11" s="15">
        <v>0.8</v>
      </c>
      <c r="I11" s="16"/>
      <c r="J11" s="9">
        <f>IF(L11, 1, 0) + IF(M11, 2, 0) + IF(N11, 4, 0) + IF(O11, 8, 0) + IF(P11, 16, 0)</f>
        <v>1</v>
      </c>
      <c r="K11" s="12" t="b">
        <v>1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24.446527777777778</v>
      </c>
      <c r="D12" s="19">
        <f>AVERAGE(D9:D11)</f>
        <v>1.3333333333333333</v>
      </c>
      <c r="E12" s="19">
        <f>AVERAGE(E9:E11)</f>
        <v>11.9</v>
      </c>
      <c r="F12" s="20">
        <f>AVERAGE(F9:F11)</f>
        <v>67.833333333333329</v>
      </c>
      <c r="G12" s="21"/>
      <c r="H12" s="22">
        <f>AVERAGE(H9:H11)</f>
        <v>0.83333333333333337</v>
      </c>
      <c r="I12" s="23"/>
      <c r="J12" s="24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4" t="s">
        <v>25</v>
      </c>
      <c r="C14" s="16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181</v>
      </c>
      <c r="F16" s="27" t="s">
        <v>193</v>
      </c>
      <c r="G16" s="27" t="s">
        <v>182</v>
      </c>
      <c r="H16" s="27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0.30763888888888891</v>
      </c>
      <c r="D17" s="28">
        <v>0.30902777777777779</v>
      </c>
      <c r="E17" s="28">
        <v>0.33888888888888885</v>
      </c>
      <c r="F17" s="28">
        <v>0.36249999999999999</v>
      </c>
      <c r="G17" s="28">
        <v>0.47152777777777777</v>
      </c>
      <c r="H17" s="28">
        <v>0.83611111111111114</v>
      </c>
      <c r="I17" s="28"/>
      <c r="J17" s="28"/>
      <c r="K17" s="28"/>
      <c r="L17" s="28"/>
      <c r="M17" s="28"/>
      <c r="N17" s="28"/>
      <c r="O17" s="28"/>
      <c r="P17" s="28">
        <v>0.84791666666666676</v>
      </c>
    </row>
    <row r="18" spans="2:16" ht="14.15" customHeight="1">
      <c r="B18" s="35" t="s">
        <v>43</v>
      </c>
      <c r="C18" s="27">
        <v>10543</v>
      </c>
      <c r="D18" s="27">
        <v>10544</v>
      </c>
      <c r="E18" s="27">
        <v>10557</v>
      </c>
      <c r="F18" s="27">
        <v>10572</v>
      </c>
      <c r="G18" s="27">
        <v>10644</v>
      </c>
      <c r="H18" s="27">
        <v>10884</v>
      </c>
      <c r="I18" s="27"/>
      <c r="J18" s="27"/>
      <c r="K18" s="27"/>
      <c r="L18" s="27"/>
      <c r="M18" s="27"/>
      <c r="N18" s="27"/>
      <c r="O18" s="27"/>
      <c r="P18" s="27">
        <v>10891</v>
      </c>
    </row>
    <row r="19" spans="2:16" ht="14.15" customHeight="1" thickBot="1">
      <c r="B19" s="13" t="s">
        <v>44</v>
      </c>
      <c r="C19" s="29"/>
      <c r="D19" s="27">
        <v>10548</v>
      </c>
      <c r="E19" s="30">
        <v>10571</v>
      </c>
      <c r="F19" s="30">
        <v>10643</v>
      </c>
      <c r="G19" s="30">
        <v>10883</v>
      </c>
      <c r="H19" s="30">
        <v>10890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15</v>
      </c>
      <c r="F20" s="33">
        <f t="shared" si="0"/>
        <v>72</v>
      </c>
      <c r="G20" s="33">
        <f t="shared" si="0"/>
        <v>240</v>
      </c>
      <c r="H20" s="33">
        <f t="shared" si="0"/>
        <v>7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6" t="s">
        <v>46</v>
      </c>
      <c r="C22" s="35" t="s">
        <v>21</v>
      </c>
      <c r="D22" s="35" t="s">
        <v>23</v>
      </c>
      <c r="E22" s="35" t="s">
        <v>47</v>
      </c>
      <c r="F22" s="177" t="s">
        <v>48</v>
      </c>
      <c r="G22" s="177"/>
      <c r="H22" s="177"/>
      <c r="I22" s="177"/>
      <c r="J22" s="35" t="s">
        <v>21</v>
      </c>
      <c r="K22" s="35" t="s">
        <v>23</v>
      </c>
      <c r="L22" s="35" t="s">
        <v>47</v>
      </c>
      <c r="M22" s="177" t="s">
        <v>48</v>
      </c>
      <c r="N22" s="177"/>
      <c r="O22" s="177"/>
      <c r="P22" s="177"/>
    </row>
    <row r="23" spans="2:16" ht="13.5" customHeight="1">
      <c r="B23" s="176"/>
      <c r="C23" s="106"/>
      <c r="D23" s="106"/>
      <c r="E23" s="36" t="s">
        <v>49</v>
      </c>
      <c r="F23" s="175"/>
      <c r="G23" s="175"/>
      <c r="H23" s="175"/>
      <c r="I23" s="175"/>
      <c r="J23" s="106"/>
      <c r="K23" s="106"/>
      <c r="L23" s="36" t="s">
        <v>50</v>
      </c>
      <c r="M23" s="175"/>
      <c r="N23" s="175"/>
      <c r="O23" s="175"/>
      <c r="P23" s="175"/>
    </row>
    <row r="24" spans="2:16" ht="13.5" customHeight="1">
      <c r="B24" s="176"/>
      <c r="C24" s="106"/>
      <c r="D24" s="106"/>
      <c r="E24" s="113" t="s">
        <v>174</v>
      </c>
      <c r="F24" s="175"/>
      <c r="G24" s="175"/>
      <c r="H24" s="175"/>
      <c r="I24" s="175"/>
      <c r="J24" s="106"/>
      <c r="K24" s="106"/>
      <c r="L24" s="36" t="s">
        <v>184</v>
      </c>
      <c r="M24" s="175"/>
      <c r="N24" s="175"/>
      <c r="O24" s="175"/>
      <c r="P24" s="175"/>
    </row>
    <row r="25" spans="2:16" ht="13.5" customHeight="1">
      <c r="B25" s="176"/>
      <c r="C25" s="106"/>
      <c r="D25" s="106"/>
      <c r="E25" s="113" t="s">
        <v>175</v>
      </c>
      <c r="F25" s="178"/>
      <c r="G25" s="175"/>
      <c r="H25" s="175"/>
      <c r="I25" s="175"/>
      <c r="J25" s="106"/>
      <c r="K25" s="106"/>
      <c r="L25" s="36" t="s">
        <v>51</v>
      </c>
      <c r="M25" s="175"/>
      <c r="N25" s="175"/>
      <c r="O25" s="175"/>
      <c r="P25" s="175"/>
    </row>
    <row r="26" spans="2:16" ht="13.5" customHeight="1">
      <c r="B26" s="176"/>
      <c r="C26" s="106"/>
      <c r="D26" s="106"/>
      <c r="E26" s="113" t="s">
        <v>168</v>
      </c>
      <c r="F26" s="175"/>
      <c r="G26" s="175"/>
      <c r="H26" s="175"/>
      <c r="I26" s="175"/>
      <c r="J26" s="106"/>
      <c r="K26" s="106"/>
      <c r="L26" s="36" t="s">
        <v>49</v>
      </c>
      <c r="M26" s="175"/>
      <c r="N26" s="175"/>
      <c r="O26" s="175"/>
      <c r="P26" s="17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4" t="s">
        <v>52</v>
      </c>
      <c r="C28" s="164"/>
      <c r="D28" s="16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0.33819444444444446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>
        <v>0.10902777777777778</v>
      </c>
      <c r="O30" s="45"/>
      <c r="P30" s="46">
        <f>SUM(C30:J30,L30:N30)</f>
        <v>0.44722222222222224</v>
      </c>
    </row>
    <row r="31" spans="2:16" ht="14.15" customHeight="1">
      <c r="B31" s="37" t="s">
        <v>173</v>
      </c>
      <c r="C31" s="47">
        <v>0.35972222222222222</v>
      </c>
      <c r="D31" s="7">
        <v>0.10902777777777778</v>
      </c>
      <c r="E31" s="7"/>
      <c r="F31" s="7"/>
      <c r="G31" s="7"/>
      <c r="H31" s="7"/>
      <c r="I31" s="7"/>
      <c r="J31" s="7"/>
      <c r="K31" s="7">
        <v>2.013888888888889E-2</v>
      </c>
      <c r="L31" s="7"/>
      <c r="M31" s="7"/>
      <c r="N31" s="7"/>
      <c r="O31" s="48"/>
      <c r="P31" s="46">
        <f>SUM(C31:N31)</f>
        <v>0.48888888888888887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0.35972222222222222</v>
      </c>
      <c r="D34" s="110">
        <f t="shared" ref="D34:P34" si="1">D31-D32-D33</f>
        <v>0.10902777777777778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2.013888888888889E-2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0.48888888888888887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69</v>
      </c>
      <c r="C36" s="160" t="s">
        <v>192</v>
      </c>
      <c r="D36" s="160"/>
      <c r="E36" s="160" t="s">
        <v>187</v>
      </c>
      <c r="F36" s="160"/>
      <c r="G36" s="160" t="s">
        <v>188</v>
      </c>
      <c r="H36" s="160"/>
      <c r="I36" s="160" t="s">
        <v>189</v>
      </c>
      <c r="J36" s="160"/>
      <c r="K36" s="160" t="s">
        <v>191</v>
      </c>
      <c r="L36" s="160"/>
      <c r="M36" s="160" t="s">
        <v>190</v>
      </c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7" t="s">
        <v>70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9"/>
    </row>
    <row r="44" spans="2:16" ht="14.15" customHeight="1">
      <c r="B44" s="141" t="s">
        <v>194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3"/>
    </row>
    <row r="45" spans="2:16" ht="14.15" customHeight="1">
      <c r="B45" s="141" t="s">
        <v>195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>
      <c r="B46" s="141" t="s">
        <v>196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>
      <c r="B47" s="141" t="s">
        <v>197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>
      <c r="B48" s="141" t="s">
        <v>198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>
      <c r="B50" s="144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Bot="1">
      <c r="B53" s="153" t="s">
        <v>171</v>
      </c>
      <c r="C53" s="154"/>
      <c r="D53" s="115"/>
      <c r="E53" s="115"/>
      <c r="F53" s="115"/>
      <c r="G53" s="155"/>
      <c r="H53" s="154"/>
      <c r="I53" s="154"/>
      <c r="J53" s="154"/>
      <c r="K53" s="154"/>
      <c r="L53" s="154"/>
      <c r="M53" s="154"/>
      <c r="N53" s="154"/>
      <c r="O53" s="154"/>
      <c r="P53" s="156"/>
    </row>
    <row r="54" spans="2:16" ht="14.15" customHeight="1" thickTop="1" thickBot="1">
      <c r="B54" s="148" t="s">
        <v>176</v>
      </c>
      <c r="C54" s="149"/>
      <c r="D54" s="149"/>
      <c r="E54" s="149"/>
      <c r="F54" s="112">
        <v>1497</v>
      </c>
      <c r="G54" s="150"/>
      <c r="H54" s="151"/>
      <c r="I54" s="151"/>
      <c r="J54" s="151"/>
      <c r="K54" s="151"/>
      <c r="L54" s="151"/>
      <c r="M54" s="151"/>
      <c r="N54" s="151"/>
      <c r="O54" s="151"/>
      <c r="P54" s="152"/>
    </row>
    <row r="55" spans="2:16" ht="13.5" customHeight="1" thickTop="1"/>
    <row r="56" spans="2:16" ht="17.25" customHeight="1">
      <c r="B56" s="128" t="s">
        <v>71</v>
      </c>
      <c r="C56" s="12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29" t="s">
        <v>72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73</v>
      </c>
      <c r="O57" s="130"/>
      <c r="P57" s="133"/>
    </row>
    <row r="58" spans="2:16" ht="17.149999999999999" customHeight="1">
      <c r="B58" s="134" t="s">
        <v>74</v>
      </c>
      <c r="C58" s="135"/>
      <c r="D58" s="136"/>
      <c r="E58" s="134" t="s">
        <v>75</v>
      </c>
      <c r="F58" s="135"/>
      <c r="G58" s="136"/>
      <c r="H58" s="135" t="s">
        <v>76</v>
      </c>
      <c r="I58" s="135"/>
      <c r="J58" s="135"/>
      <c r="K58" s="137" t="s">
        <v>77</v>
      </c>
      <c r="L58" s="135"/>
      <c r="M58" s="138"/>
      <c r="N58" s="139"/>
      <c r="O58" s="135"/>
      <c r="P58" s="140"/>
    </row>
    <row r="59" spans="2:16" ht="20.149999999999999" customHeight="1">
      <c r="B59" s="116" t="s">
        <v>78</v>
      </c>
      <c r="C59" s="117"/>
      <c r="D59" s="58" t="b">
        <v>1</v>
      </c>
      <c r="E59" s="116" t="s">
        <v>79</v>
      </c>
      <c r="F59" s="117"/>
      <c r="G59" s="58" t="b">
        <v>1</v>
      </c>
      <c r="H59" s="124" t="s">
        <v>80</v>
      </c>
      <c r="I59" s="117"/>
      <c r="J59" s="58" t="b">
        <v>1</v>
      </c>
      <c r="K59" s="124" t="s">
        <v>81</v>
      </c>
      <c r="L59" s="117"/>
      <c r="M59" s="58" t="b">
        <v>1</v>
      </c>
      <c r="N59" s="125" t="s">
        <v>82</v>
      </c>
      <c r="O59" s="117"/>
      <c r="P59" s="58" t="b">
        <v>1</v>
      </c>
    </row>
    <row r="60" spans="2:16" ht="20.149999999999999" customHeight="1">
      <c r="B60" s="116" t="s">
        <v>83</v>
      </c>
      <c r="C60" s="117"/>
      <c r="D60" s="58" t="b">
        <v>1</v>
      </c>
      <c r="E60" s="116" t="s">
        <v>84</v>
      </c>
      <c r="F60" s="117"/>
      <c r="G60" s="58" t="b">
        <v>1</v>
      </c>
      <c r="H60" s="124" t="s">
        <v>85</v>
      </c>
      <c r="I60" s="117"/>
      <c r="J60" s="58" t="b">
        <v>1</v>
      </c>
      <c r="K60" s="124" t="s">
        <v>86</v>
      </c>
      <c r="L60" s="117"/>
      <c r="M60" s="58" t="b">
        <v>1</v>
      </c>
      <c r="N60" s="125" t="s">
        <v>87</v>
      </c>
      <c r="O60" s="117"/>
      <c r="P60" s="58" t="b">
        <v>1</v>
      </c>
    </row>
    <row r="61" spans="2:16" ht="20.149999999999999" customHeight="1">
      <c r="B61" s="116" t="s">
        <v>88</v>
      </c>
      <c r="C61" s="117"/>
      <c r="D61" s="58" t="b">
        <v>1</v>
      </c>
      <c r="E61" s="116" t="s">
        <v>89</v>
      </c>
      <c r="F61" s="117"/>
      <c r="G61" s="58" t="b">
        <v>1</v>
      </c>
      <c r="H61" s="124" t="s">
        <v>90</v>
      </c>
      <c r="I61" s="117"/>
      <c r="J61" s="58" t="b">
        <v>1</v>
      </c>
      <c r="K61" s="124" t="s">
        <v>91</v>
      </c>
      <c r="L61" s="117"/>
      <c r="M61" s="58" t="b">
        <v>1</v>
      </c>
      <c r="N61" s="125" t="s">
        <v>92</v>
      </c>
      <c r="O61" s="117"/>
      <c r="P61" s="58" t="b">
        <v>1</v>
      </c>
    </row>
    <row r="62" spans="2:16" ht="20.149999999999999" customHeight="1">
      <c r="B62" s="124" t="s">
        <v>90</v>
      </c>
      <c r="C62" s="117"/>
      <c r="D62" s="58" t="b">
        <v>1</v>
      </c>
      <c r="E62" s="116" t="s">
        <v>93</v>
      </c>
      <c r="F62" s="117"/>
      <c r="G62" s="58" t="b">
        <v>1</v>
      </c>
      <c r="H62" s="124" t="s">
        <v>94</v>
      </c>
      <c r="I62" s="117"/>
      <c r="J62" s="58" t="b">
        <v>0</v>
      </c>
      <c r="K62" s="124" t="s">
        <v>95</v>
      </c>
      <c r="L62" s="117"/>
      <c r="M62" s="58" t="b">
        <v>1</v>
      </c>
      <c r="N62" s="125" t="s">
        <v>85</v>
      </c>
      <c r="O62" s="117"/>
      <c r="P62" s="58" t="b">
        <v>1</v>
      </c>
    </row>
    <row r="63" spans="2:16" ht="20.149999999999999" customHeight="1">
      <c r="B63" s="124" t="s">
        <v>96</v>
      </c>
      <c r="C63" s="117"/>
      <c r="D63" s="58" t="b">
        <v>1</v>
      </c>
      <c r="E63" s="116" t="s">
        <v>97</v>
      </c>
      <c r="F63" s="117"/>
      <c r="G63" s="58" t="b">
        <v>1</v>
      </c>
      <c r="H63" s="68"/>
      <c r="I63" s="69"/>
      <c r="J63" s="70"/>
      <c r="K63" s="124" t="s">
        <v>98</v>
      </c>
      <c r="L63" s="117"/>
      <c r="M63" s="58" t="b">
        <v>1</v>
      </c>
      <c r="N63" s="125" t="s">
        <v>169</v>
      </c>
      <c r="O63" s="117"/>
      <c r="P63" s="58" t="b">
        <v>1</v>
      </c>
    </row>
    <row r="64" spans="2:16" ht="20.149999999999999" customHeight="1">
      <c r="B64" s="124" t="s">
        <v>99</v>
      </c>
      <c r="C64" s="117"/>
      <c r="D64" s="58" t="b">
        <v>0</v>
      </c>
      <c r="E64" s="116" t="s">
        <v>100</v>
      </c>
      <c r="F64" s="117"/>
      <c r="G64" s="58" t="b">
        <v>1</v>
      </c>
      <c r="H64" s="71"/>
      <c r="I64" s="72"/>
      <c r="J64" s="73"/>
      <c r="K64" s="126" t="s">
        <v>101</v>
      </c>
      <c r="L64" s="12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6" t="s">
        <v>164</v>
      </c>
      <c r="F65" s="11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18" t="s">
        <v>107</v>
      </c>
      <c r="C69" s="118"/>
      <c r="D69" s="81"/>
      <c r="E69" s="81"/>
      <c r="F69" s="120" t="s">
        <v>108</v>
      </c>
      <c r="G69" s="122" t="s">
        <v>109</v>
      </c>
      <c r="H69" s="81"/>
      <c r="I69" s="118" t="s">
        <v>110</v>
      </c>
      <c r="J69" s="118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19"/>
      <c r="C70" s="119"/>
      <c r="D70" s="85"/>
      <c r="E70" s="86"/>
      <c r="F70" s="121"/>
      <c r="G70" s="123"/>
      <c r="H70" s="87"/>
      <c r="I70" s="119"/>
      <c r="J70" s="119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-161.9</v>
      </c>
      <c r="D72" s="60">
        <v>-163.5</v>
      </c>
      <c r="E72" s="100" t="s">
        <v>120</v>
      </c>
      <c r="F72" s="60">
        <v>23.6</v>
      </c>
      <c r="G72" s="60">
        <v>21.7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-157.1</v>
      </c>
      <c r="D73" s="60">
        <v>-158.80000000000001</v>
      </c>
      <c r="E73" s="102" t="s">
        <v>124</v>
      </c>
      <c r="F73" s="61">
        <v>21</v>
      </c>
      <c r="G73" s="61">
        <v>23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1</v>
      </c>
      <c r="Q73" s="107"/>
    </row>
    <row r="74" spans="2:17" ht="20.149999999999999" customHeight="1">
      <c r="B74" s="100" t="s">
        <v>128</v>
      </c>
      <c r="C74" s="60">
        <v>-208.7</v>
      </c>
      <c r="D74" s="60">
        <v>-209.4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-124.7</v>
      </c>
      <c r="D75" s="60">
        <v>-128.4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32.1</v>
      </c>
      <c r="D76" s="60">
        <v>30.1</v>
      </c>
      <c r="E76" s="102" t="s">
        <v>139</v>
      </c>
      <c r="F76" s="62">
        <v>45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28.4</v>
      </c>
      <c r="D77" s="60">
        <v>26.3</v>
      </c>
      <c r="E77" s="102" t="s">
        <v>144</v>
      </c>
      <c r="F77" s="62">
        <v>260</v>
      </c>
      <c r="G77" s="62">
        <v>255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26.1</v>
      </c>
      <c r="D78" s="60">
        <v>24.1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25</v>
      </c>
      <c r="D79" s="60">
        <v>22.9</v>
      </c>
      <c r="E79" s="100" t="s">
        <v>154</v>
      </c>
      <c r="F79" s="60">
        <v>15.8</v>
      </c>
      <c r="G79" s="60">
        <v>12.5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3.4700000000000003E-5</v>
      </c>
      <c r="D80" s="64">
        <v>3.3200000000000001E-5</v>
      </c>
      <c r="E80" s="102" t="s">
        <v>159</v>
      </c>
      <c r="F80" s="61">
        <v>69.7</v>
      </c>
      <c r="G80" s="61">
        <v>67.2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8" t="s">
        <v>163</v>
      </c>
      <c r="C84" s="168"/>
    </row>
    <row r="85" spans="2:16" ht="15" customHeight="1">
      <c r="B85" s="169" t="s">
        <v>186</v>
      </c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1"/>
    </row>
    <row r="86" spans="2:16" ht="15" customHeight="1">
      <c r="B86" s="172" t="s">
        <v>201</v>
      </c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4"/>
    </row>
    <row r="87" spans="2:16" ht="15" customHeight="1">
      <c r="B87" s="172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4"/>
    </row>
    <row r="88" spans="2:16" ht="15" customHeight="1">
      <c r="B88" s="172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4"/>
    </row>
    <row r="89" spans="2:16" ht="15" customHeight="1">
      <c r="B89" s="172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4"/>
    </row>
    <row r="90" spans="2:16" ht="15" customHeight="1">
      <c r="B90" s="172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4"/>
    </row>
    <row r="91" spans="2:16" ht="15" customHeight="1">
      <c r="B91" s="172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4"/>
    </row>
    <row r="92" spans="2:16" ht="15" customHeight="1">
      <c r="B92" s="172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4"/>
    </row>
    <row r="93" spans="2:16" ht="15" customHeight="1">
      <c r="B93" s="172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4"/>
    </row>
    <row r="94" spans="2:16" ht="15" customHeight="1">
      <c r="B94" s="172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4"/>
    </row>
    <row r="95" spans="2:16" ht="15" customHeight="1">
      <c r="B95" s="172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4"/>
    </row>
    <row r="96" spans="2:16" ht="15" customHeight="1">
      <c r="B96" s="172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4"/>
    </row>
    <row r="97" spans="2:16" ht="15" customHeight="1">
      <c r="B97" s="172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4"/>
    </row>
    <row r="98" spans="2:16" ht="15" customHeight="1">
      <c r="B98" s="172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4"/>
    </row>
    <row r="99" spans="2:16" ht="15" customHeight="1">
      <c r="B99" s="179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2024-05-15T21:22:56Z</dcterms:modified>
</cp:coreProperties>
</file>