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4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<sst xmlns="http://schemas.openxmlformats.org/spreadsheetml/2006/main" count="214" uniqueCount="201">
  <si>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</si>
  <si>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</si>
  <si>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</si>
  <si>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</si>
  <si>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</si>
  <si>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</si>
  <si>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</si>
  <si>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</si>
  <si>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</si>
  <si>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</si>
  <si>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</si>
  <si>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</si>
  <si>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</si>
  <si>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</si>
  <si>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</si>
  <si>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</si>
  <si>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</si>
  <si>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</si>
  <si>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</si>
  <si>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</si>
  <si>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</si>
  <si>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</si>
  <si>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</si>
  <si>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</si>
  <si>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</si>
  <si>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</si>
  <si>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</si>
  <si>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</si>
  <si>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</si>
  <si>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</si>
  <si>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</si>
  <si>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</si>
  <si>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</si>
  <si>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</si>
  <si>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</si>
  <si>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</si>
  <si>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</si>
  <si>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</si>
  <si>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</si>
  <si>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</si>
  <si>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</si>
  <si>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</si>
  <si>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</si>
  <si>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</si>
  <si>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</si>
  <si>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</si>
  <si>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</si>
  <si>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</si>
  <si>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</si>
  <si>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</si>
  <si>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</si>
  <si>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</si>
  <si>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</si>
  <si>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</si>
  <si>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</si>
  <si>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</si>
  <si>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</si>
  <si>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</si>
  <si>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</si>
  <si>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</si>
  <si>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</si>
  <si>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</si>
  <si>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</si>
  <si>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</si>
  <si>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</si>
  <si>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</si>
  <si>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</si>
  <si>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</si>
  <si>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</si>
  <si>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</si>
  <si>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</si>
  <si>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</si>
  <si>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</si>
  <si>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</si>
  <si>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</si>
  <si>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</si>
  <si>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</si>
  <si>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</si>
  <si>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</si>
  <si>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</si>
  <si>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</si>
  <si>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</si>
  <si>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</si>
  <si>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</si>
  <si>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</si>
  <si>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</si>
  <si>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</si>
  <si>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</si>
  <si>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</si>
  <si>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</si>
  <si>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</si>
  <si>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</si>
  <si>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</si>
  <si>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</si>
  <si>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</si>
  <si>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</si>
  <si>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</si>
  <si>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</si>
  <si>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</si>
  <si>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</si>
  <si>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</si>
  <si>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</si>
  <si>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</si>
  <si>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</si>
  <si>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</si>
  <si>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</si>
  <si>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</si>
  <si>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</si>
  <si>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</si>
  <si>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</si>
  <si>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</si>
  <si>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</si>
  <si>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</si>
  <si>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</si>
  <si>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</si>
  <si>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</si>
  <si>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</si>
  <si>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</si>
  <si>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</si>
  <si>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</si>
  <si>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</si>
  <si>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</si>
  <si>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</si>
  <si>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</si>
  <si>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</si>
  <si>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</si>
  <si>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</si>
  <si>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</si>
  <si>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</si>
  <si>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</si>
  <si>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</si>
  <si>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</si>
  <si>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</si>
  <si>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</si>
  <si>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</si>
  <si>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</si>
  <si>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</si>
  <si>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</si>
  <si>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</si>
  <si>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</si>
  <si>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</si>
  <si>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</si>
  <si>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</si>
  <si>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</si>
  <si>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</si>
  <si>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</si>
  <si>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</si>
  <si>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</si>
  <si>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</si>
  <si>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</si>
  <si>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</si>
  <si>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</si>
  <si>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</si>
  <si>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</si>
  <si>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</si>
  <si>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</si>
  <si>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</si>
  <si>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</si>
  <si>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</si>
  <si>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</si>
  <si>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</si>
  <si>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</si>
  <si>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</si>
  <si>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</si>
  <si>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</si>
  <si>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</si>
  <si>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</si>
  <si>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</si>
  <si>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</si>
  <si>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</si>
  <si>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</si>
  <si>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</si>
  <si>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</si>
  <si>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</si>
  <si>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</si>
  <si>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</si>
  <si>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</si>
  <si>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</si>
  <si>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</si>
  <si>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</si>
  <si>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</si>
  <si>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</si>
  <si>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</si>
  <si>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돔 셔텨 El 70부터 소음이 시작 됨</t>
  </si>
  <si>
    <t>TMT</t>
  </si>
  <si>
    <t>BLG</t>
  </si>
  <si>
    <t>김예은</t>
  </si>
  <si>
    <t>KSP</t>
  </si>
  <si>
    <t>x</t>
  </si>
  <si>
    <t>40s/27k</t>
  </si>
  <si>
    <t>M_007425-007426:M</t>
  </si>
  <si>
    <t>달빛에 의해 영상이 saturation되어 BLG11, BLG12, BLG14, BLG15을 빼고 관측 함</t>
  </si>
  <si>
    <t>[16:00] 이후로 BLG16, BLG18도 부분적으로 saturation 되기 시작해서 지켜보다가 [18:30]부터 제외 함</t>
  </si>
  <si>
    <t>L_007500-007684</t>
  </si>
  <si>
    <t>ESE</t>
  </si>
  <si>
    <t>NE</t>
  </si>
  <si>
    <t>E_007701</t>
  </si>
  <si>
    <t>30s/25k 20s/23k</t>
  </si>
  <si>
    <t>25s/24k 16s/25k</t>
  </si>
  <si>
    <t>E_007701 gmon을 종료하고 flat 촬영을 기다리던 중 BLG 스크립트를 멈추지 않아서 촬영된 영상</t>
  </si>
  <si>
    <t>플로우미터 1.5에서 FSA 습도 9%~12% 유지 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</si>
</sst>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16" zoomScale="140" zoomScaleNormal="140" workbookViewId="0">
      <selection activeCell="I82" sqref="I8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45409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100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0.36944444444444446</v>
      </c>
      <c r="D9" s="8">
        <v>1.6</v>
      </c>
      <c r="E9" s="8">
        <v>13.9</v>
      </c>
      <c r="F9" s="8">
        <v>53.2</v>
      </c>
      <c r="G9" s="36" t="s">
        <v>194</v>
      </c>
      <c r="H9" s="8">
        <v>3.6</v>
      </c>
      <c r="I9" s="36">
        <v>84.3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1.7</v>
      </c>
      <c r="E10" s="8">
        <v>11.9</v>
      </c>
      <c r="F10" s="8">
        <v>63.6</v>
      </c>
      <c r="G10" s="36" t="s">
        <v>194</v>
      </c>
      <c r="H10" s="8">
        <v>0.8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0.80069444444444438</v>
      </c>
      <c r="D11" s="15">
        <v>1.1000000000000001</v>
      </c>
      <c r="E11" s="15">
        <v>11.3</v>
      </c>
      <c r="F11" s="15">
        <v>72.900000000000006</v>
      </c>
      <c r="G11" s="36" t="s">
        <v>195</v>
      </c>
      <c r="H11" s="15">
        <v>3.1</v>
      </c>
      <c r="I11" s="16"/>
      <c r="J11" s="9">
        <f>IF(L11, 1, 0) + IF(M11, 2, 0) + IF(N11, 4, 0) + IF(O11, 8, 0) + IF(P11, 16, 0)</f>
        <v>4</v>
      </c>
      <c r="K11" s="12" t="b">
        <v>1</v>
      </c>
      <c r="L11" s="12" t="b">
        <v>0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24.431250000000002</v>
      </c>
      <c r="D12" s="19">
        <f>AVERAGE(D9:D11)</f>
        <v>1.4666666666666668</v>
      </c>
      <c r="E12" s="19">
        <f>AVERAGE(E9:E11)</f>
        <v>12.366666666666667</v>
      </c>
      <c r="F12" s="20">
        <f>AVERAGE(F9:F11)</f>
        <v>63.233333333333341</v>
      </c>
      <c r="G12" s="21"/>
      <c r="H12" s="22">
        <f>AVERAGE(H9:H11)</f>
        <v>2.5</v>
      </c>
      <c r="I12" s="23"/>
      <c r="J12" s="24">
        <f>AVERAGE(J9:J11)</f>
        <v>1.3333333333333333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184</v>
      </c>
      <c r="F16" s="27" t="s">
        <v>187</v>
      </c>
      <c r="G16" s="27" t="s">
        <v>185</v>
      </c>
      <c r="H16" s="27" t="s">
        <v>167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0.32013888888888892</v>
      </c>
      <c r="D17" s="28">
        <v>0.3215277777777778</v>
      </c>
      <c r="E17" s="28">
        <v>0.34861111111111115</v>
      </c>
      <c r="F17" s="28">
        <v>0.36944444444444446</v>
      </c>
      <c r="G17" s="28">
        <v>0.52638888888888891</v>
      </c>
      <c r="H17" s="28">
        <v>0.8305555555555556</v>
      </c>
      <c r="I17" s="28"/>
      <c r="J17" s="28"/>
      <c r="K17" s="28"/>
      <c r="L17" s="28"/>
      <c r="M17" s="28"/>
      <c r="N17" s="28"/>
      <c r="O17" s="28"/>
      <c r="P17" s="28">
        <v>0.84444444444444444</v>
      </c>
    </row>
    <row r="18" spans="2:16" ht="14.15" customHeight="1">
      <c r="B18" s="35" t="s">
        <v>43</v>
      </c>
      <c r="C18" s="27">
        <v>7371</v>
      </c>
      <c r="D18" s="27">
        <v>7372</v>
      </c>
      <c r="E18" s="27">
        <v>7389</v>
      </c>
      <c r="F18" s="27">
        <v>7402</v>
      </c>
      <c r="G18" s="27">
        <v>7499</v>
      </c>
      <c r="H18" s="27">
        <v>7702</v>
      </c>
      <c r="I18" s="27"/>
      <c r="J18" s="27"/>
      <c r="K18" s="27"/>
      <c r="L18" s="27"/>
      <c r="M18" s="27"/>
      <c r="N18" s="27"/>
      <c r="O18" s="27"/>
      <c r="P18" s="27">
        <v>7713</v>
      </c>
    </row>
    <row r="19" spans="2:16" ht="14.15" customHeight="1" thickBot="1">
      <c r="B19" s="13" t="s">
        <v>44</v>
      </c>
      <c r="C19" s="29"/>
      <c r="D19" s="27">
        <v>7379</v>
      </c>
      <c r="E19" s="30">
        <v>7401</v>
      </c>
      <c r="F19" s="30">
        <v>7498</v>
      </c>
      <c r="G19" s="30">
        <v>7701</v>
      </c>
      <c r="H19" s="30">
        <v>7712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8</v>
      </c>
      <c r="E20" s="33">
        <f t="shared" ref="E20:O20" si="0">IF(ISNUMBER(E18),E19-E18+1,"")</f>
        <v>13</v>
      </c>
      <c r="F20" s="33">
        <f t="shared" si="0"/>
        <v>97</v>
      </c>
      <c r="G20" s="33">
        <f t="shared" si="0"/>
        <v>203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/>
      <c r="D23" s="106"/>
      <c r="E23" s="36" t="s">
        <v>49</v>
      </c>
      <c r="F23" s="130"/>
      <c r="G23" s="130"/>
      <c r="H23" s="130"/>
      <c r="I23" s="130"/>
      <c r="J23" s="106"/>
      <c r="K23" s="106"/>
      <c r="L23" s="36" t="s">
        <v>50</v>
      </c>
      <c r="M23" s="130"/>
      <c r="N23" s="130"/>
      <c r="O23" s="130"/>
      <c r="P23" s="130"/>
    </row>
    <row r="24" spans="2:16" ht="13.5" customHeight="1">
      <c r="B24" s="131"/>
      <c r="C24" s="106"/>
      <c r="D24" s="106"/>
      <c r="E24" s="113" t="s">
        <v>175</v>
      </c>
      <c r="F24" s="130" t="s">
        <v>188</v>
      </c>
      <c r="G24" s="130"/>
      <c r="H24" s="130"/>
      <c r="I24" s="130"/>
      <c r="J24" s="106">
        <v>0.8305555555555556</v>
      </c>
      <c r="K24" s="106">
        <v>0.83194444444444438</v>
      </c>
      <c r="L24" s="36" t="s">
        <v>52</v>
      </c>
      <c r="M24" s="130" t="s">
        <v>197</v>
      </c>
      <c r="N24" s="130"/>
      <c r="O24" s="130"/>
      <c r="P24" s="130"/>
    </row>
    <row r="25" spans="2:16" ht="13.5" customHeight="1">
      <c r="B25" s="131"/>
      <c r="C25" s="106"/>
      <c r="D25" s="106"/>
      <c r="E25" s="113" t="s">
        <v>176</v>
      </c>
      <c r="F25" s="133"/>
      <c r="G25" s="130"/>
      <c r="H25" s="130"/>
      <c r="I25" s="130"/>
      <c r="J25" s="106"/>
      <c r="K25" s="106"/>
      <c r="L25" s="36" t="s">
        <v>51</v>
      </c>
      <c r="M25" s="130"/>
      <c r="N25" s="130"/>
      <c r="O25" s="130"/>
      <c r="P25" s="130"/>
    </row>
    <row r="26" spans="2:16" ht="13.5" customHeight="1">
      <c r="B26" s="131"/>
      <c r="C26" s="106">
        <v>0.3354166666666667</v>
      </c>
      <c r="D26" s="106">
        <v>0.3354166666666667</v>
      </c>
      <c r="E26" s="113" t="s">
        <v>169</v>
      </c>
      <c r="F26" s="130" t="s">
        <v>189</v>
      </c>
      <c r="G26" s="130"/>
      <c r="H26" s="130"/>
      <c r="I26" s="130"/>
      <c r="J26" s="106">
        <v>0.8340277777777777</v>
      </c>
      <c r="K26" s="106">
        <v>0.8354166666666667</v>
      </c>
      <c r="L26" s="36" t="s">
        <v>49</v>
      </c>
      <c r="M26" s="130" t="s">
        <v>198</v>
      </c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53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0.28194444444444444</v>
      </c>
      <c r="D30" s="43">
        <v>0.14930555555555555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0.43125000000000002</v>
      </c>
    </row>
    <row r="31" spans="2:16" ht="14.15" customHeight="1">
      <c r="B31" s="37" t="s">
        <v>174</v>
      </c>
      <c r="C31" s="47">
        <v>0.30069444444444443</v>
      </c>
      <c r="D31" s="7">
        <v>0.15694444444444444</v>
      </c>
      <c r="E31" s="7"/>
      <c r="F31" s="7"/>
      <c r="G31" s="7"/>
      <c r="H31" s="7"/>
      <c r="I31" s="7"/>
      <c r="J31" s="7"/>
      <c r="K31" s="7">
        <v>1.7361111111111112E-2</v>
      </c>
      <c r="L31" s="7"/>
      <c r="M31" s="7"/>
      <c r="N31" s="7"/>
      <c r="O31" s="48"/>
      <c r="P31" s="46">
        <f>SUM(C31:N31)</f>
        <v>0.47499999999999998</v>
      </c>
    </row>
    <row r="32" spans="2:16" ht="14.15" customHeight="1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0.30069444444444443</v>
      </c>
      <c r="D34" s="110">
        <f t="shared" ref="D34:P34" si="1">D31-D32-D33</f>
        <v>0.15694444444444444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1.7361111111111112E-2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0.47499999999999998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1" t="s">
        <v>70</v>
      </c>
      <c r="C36" s="134" t="s">
        <v>190</v>
      </c>
      <c r="D36" s="134"/>
      <c r="E36" s="134" t="s">
        <v>193</v>
      </c>
      <c r="F36" s="134"/>
      <c r="G36" s="134" t="s">
        <v>196</v>
      </c>
      <c r="H36" s="134"/>
      <c r="I36" s="134"/>
      <c r="J36" s="134"/>
      <c r="K36" s="134"/>
      <c r="L36" s="134"/>
      <c r="M36" s="134"/>
      <c r="N36" s="134"/>
      <c r="O36" s="134"/>
      <c r="P36" s="134"/>
    </row>
    <row r="37" spans="2:16" ht="18" customHeight="1">
      <c r="B37" s="142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2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2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0" spans="2:16" ht="18" customHeight="1">
      <c r="B40" s="142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3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5" t="s">
        <v>71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</row>
    <row r="44" spans="2:16" ht="14.15" customHeight="1">
      <c r="B44" s="138" t="s">
        <v>191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</row>
    <row r="45" spans="2:16" ht="14.15" customHeight="1">
      <c r="B45" s="138" t="s">
        <v>192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</row>
    <row r="46" spans="2:16" ht="14.15" customHeight="1">
      <c r="B46" s="138" t="s">
        <v>199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40"/>
    </row>
    <row r="47" spans="2:16" ht="14.15" customHeight="1">
      <c r="B47" s="138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0"/>
    </row>
    <row r="48" spans="2:16" ht="14.15" customHeight="1">
      <c r="B48" s="138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</row>
    <row r="49" spans="2:16" ht="14.15" customHeight="1">
      <c r="B49" s="138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0"/>
    </row>
    <row r="50" spans="2:16" ht="14.15" customHeight="1"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0"/>
    </row>
    <row r="51" spans="2:16" ht="14.15" customHeight="1">
      <c r="B51" s="138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</row>
    <row r="52" spans="2:16" ht="14.15" customHeight="1">
      <c r="B52" s="157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9"/>
    </row>
    <row r="53" spans="2:16" ht="14.15" customHeight="1" thickBot="1">
      <c r="B53" s="165" t="s">
        <v>172</v>
      </c>
      <c r="C53" s="166"/>
      <c r="D53" s="115"/>
      <c r="E53" s="115"/>
      <c r="F53" s="115"/>
      <c r="G53" s="167"/>
      <c r="H53" s="166"/>
      <c r="I53" s="166"/>
      <c r="J53" s="166"/>
      <c r="K53" s="166"/>
      <c r="L53" s="166"/>
      <c r="M53" s="166"/>
      <c r="N53" s="166"/>
      <c r="O53" s="166"/>
      <c r="P53" s="168"/>
    </row>
    <row r="54" spans="2:16" ht="14.15" customHeight="1" thickTop="1" thickBot="1">
      <c r="B54" s="160" t="s">
        <v>177</v>
      </c>
      <c r="C54" s="161"/>
      <c r="D54" s="161"/>
      <c r="E54" s="161"/>
      <c r="F54" s="112">
        <v>1531</v>
      </c>
      <c r="G54" s="162"/>
      <c r="H54" s="163"/>
      <c r="I54" s="163"/>
      <c r="J54" s="163"/>
      <c r="K54" s="163"/>
      <c r="L54" s="163"/>
      <c r="M54" s="163"/>
      <c r="N54" s="163"/>
      <c r="O54" s="163"/>
      <c r="P54" s="164"/>
    </row>
    <row r="55" spans="2:16" ht="13.5" customHeight="1" thickTop="1"/>
    <row r="56" spans="2:16" ht="17.25" customHeight="1">
      <c r="B56" s="144" t="s">
        <v>72</v>
      </c>
      <c r="C56" s="144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5" t="s">
        <v>73</v>
      </c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7"/>
      <c r="N57" s="148" t="s">
        <v>74</v>
      </c>
      <c r="O57" s="146"/>
      <c r="P57" s="149"/>
    </row>
    <row r="58" spans="2:16" ht="17.149999999999999" customHeight="1">
      <c r="B58" s="150" t="s">
        <v>75</v>
      </c>
      <c r="C58" s="151"/>
      <c r="D58" s="152"/>
      <c r="E58" s="150" t="s">
        <v>76</v>
      </c>
      <c r="F58" s="151"/>
      <c r="G58" s="152"/>
      <c r="H58" s="151" t="s">
        <v>77</v>
      </c>
      <c r="I58" s="151"/>
      <c r="J58" s="151"/>
      <c r="K58" s="153" t="s">
        <v>78</v>
      </c>
      <c r="L58" s="151"/>
      <c r="M58" s="154"/>
      <c r="N58" s="155"/>
      <c r="O58" s="151"/>
      <c r="P58" s="156"/>
    </row>
    <row r="59" spans="2:16" ht="20.149999999999999" customHeight="1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170</v>
      </c>
      <c r="O63" s="170"/>
      <c r="P63" s="58" t="b">
        <v>1</v>
      </c>
    </row>
    <row r="64" spans="2:16" ht="20.149999999999999" customHeight="1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178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-162.1</v>
      </c>
      <c r="D72" s="60">
        <v>-163.80000000000001</v>
      </c>
      <c r="E72" s="100" t="s">
        <v>121</v>
      </c>
      <c r="F72" s="60">
        <v>22.6</v>
      </c>
      <c r="G72" s="60">
        <v>19.8</v>
      </c>
      <c r="H72" s="101"/>
      <c r="I72" s="97" t="s">
        <v>122</v>
      </c>
      <c r="J72" s="59">
        <v>0</v>
      </c>
      <c r="K72" s="98" t="s">
        <v>179</v>
      </c>
      <c r="L72" s="59">
        <v>0</v>
      </c>
      <c r="M72" s="98" t="s">
        <v>123</v>
      </c>
      <c r="N72" s="59">
        <v>0</v>
      </c>
      <c r="O72" s="98" t="s">
        <v>181</v>
      </c>
      <c r="P72" s="59">
        <v>0</v>
      </c>
      <c r="Q72" s="107"/>
    </row>
    <row r="73" spans="2:17" ht="20.149999999999999" customHeight="1">
      <c r="B73" s="100" t="s">
        <v>124</v>
      </c>
      <c r="C73" s="60">
        <v>-157.30000000000001</v>
      </c>
      <c r="D73" s="60">
        <v>-159.30000000000001</v>
      </c>
      <c r="E73" s="102" t="s">
        <v>125</v>
      </c>
      <c r="F73" s="61">
        <v>24</v>
      </c>
      <c r="G73" s="61">
        <v>28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180</v>
      </c>
      <c r="P73" s="59">
        <v>1</v>
      </c>
      <c r="Q73" s="107"/>
    </row>
    <row r="74" spans="2:17" ht="20.149999999999999" customHeight="1">
      <c r="B74" s="100" t="s">
        <v>129</v>
      </c>
      <c r="C74" s="60">
        <v>-209.8</v>
      </c>
      <c r="D74" s="60">
        <v>-210.5</v>
      </c>
      <c r="E74" s="102" t="s">
        <v>130</v>
      </c>
      <c r="F74" s="62">
        <v>15</v>
      </c>
      <c r="G74" s="62">
        <v>20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-124.7</v>
      </c>
      <c r="D75" s="60">
        <v>-128.9</v>
      </c>
      <c r="E75" s="102" t="s">
        <v>135</v>
      </c>
      <c r="F75" s="62">
        <v>40</v>
      </c>
      <c r="G75" s="62">
        <v>35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32.200000000000003</v>
      </c>
      <c r="D76" s="60">
        <v>29.5</v>
      </c>
      <c r="E76" s="102" t="s">
        <v>140</v>
      </c>
      <c r="F76" s="62">
        <v>45</v>
      </c>
      <c r="G76" s="62">
        <v>40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28.4</v>
      </c>
      <c r="D77" s="60">
        <v>25.8</v>
      </c>
      <c r="E77" s="102" t="s">
        <v>145</v>
      </c>
      <c r="F77" s="62">
        <v>255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26.1</v>
      </c>
      <c r="D78" s="60">
        <v>23.5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>
      <c r="B79" s="100" t="s">
        <v>154</v>
      </c>
      <c r="C79" s="60">
        <v>24.9</v>
      </c>
      <c r="D79" s="60">
        <v>22.3</v>
      </c>
      <c r="E79" s="100" t="s">
        <v>155</v>
      </c>
      <c r="F79" s="60">
        <v>15.9</v>
      </c>
      <c r="G79" s="60">
        <v>12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3.1399999999999998E-5</v>
      </c>
      <c r="D80" s="64">
        <v>3.1300000000000002E-5</v>
      </c>
      <c r="E80" s="102" t="s">
        <v>160</v>
      </c>
      <c r="F80" s="61">
        <v>58.4</v>
      </c>
      <c r="G80" s="61">
        <v>79.8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164</v>
      </c>
      <c r="C84" s="126"/>
    </row>
    <row r="85" spans="2:16" ht="15" customHeight="1">
      <c r="B85" s="127" t="s">
        <v>182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 t="s">
        <v>183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 t="s">
        <v>200</v>
      </c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2024-04-27T20:43:59Z</dcterms:modified>
</cp:coreProperties>
</file>