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4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<sst xmlns="http://schemas.openxmlformats.org/spreadsheetml/2006/main" count="216" uniqueCount="203">
  <si>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</si>
  <si>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</si>
  <si>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</si>
  <si>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</si>
  <si>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</si>
  <si>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</si>
  <si>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</si>
  <si>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</si>
  <si>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</si>
  <si>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</si>
  <si>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</si>
  <si>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</si>
  <si>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</si>
  <si>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</si>
  <si>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</si>
  <si>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</si>
  <si>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</si>
  <si>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</si>
  <si>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</si>
  <si>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</si>
  <si>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</si>
  <si>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</si>
  <si>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</si>
  <si>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</si>
  <si>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</si>
  <si>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</si>
  <si>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</si>
  <si>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</si>
  <si>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</si>
  <si>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</si>
  <si>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</si>
  <si>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</si>
  <si>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</si>
  <si>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</si>
  <si>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</si>
  <si>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</si>
  <si>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</si>
  <si>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</si>
  <si>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</si>
  <si>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</si>
  <si>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</si>
  <si>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</si>
  <si>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</si>
  <si>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</si>
  <si>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</si>
  <si>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</si>
  <si>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</si>
  <si>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</si>
  <si>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</si>
  <si>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</si>
  <si>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</si>
  <si>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</si>
  <si>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</si>
  <si>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</si>
  <si>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</si>
  <si>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</si>
  <si>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</si>
  <si>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</si>
  <si>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</si>
  <si>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</si>
  <si>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</si>
  <si>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</si>
  <si>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</si>
  <si>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</si>
  <si>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</si>
  <si>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</si>
  <si>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</si>
  <si>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</si>
  <si>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</si>
  <si>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</si>
  <si>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</si>
  <si>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</si>
  <si>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</si>
  <si>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</si>
  <si>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</si>
  <si>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</si>
  <si>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</si>
  <si>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</si>
  <si>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</si>
  <si>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</si>
  <si>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</si>
  <si>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</si>
  <si>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</si>
  <si>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</si>
  <si>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</si>
  <si>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</si>
  <si>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</si>
  <si>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</si>
  <si>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</si>
  <si>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</si>
  <si>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</si>
  <si>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</si>
  <si>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</si>
  <si>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</si>
  <si>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</si>
  <si>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</si>
  <si>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</si>
  <si>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</si>
  <si>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</si>
  <si>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</si>
  <si>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</si>
  <si>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</si>
  <si>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</si>
  <si>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</si>
  <si>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</si>
  <si>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</si>
  <si>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</si>
  <si>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</si>
  <si>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</si>
  <si>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</si>
  <si>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</si>
  <si>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</si>
  <si>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</si>
  <si>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</si>
  <si>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</si>
  <si>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</si>
  <si>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</si>
  <si>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</si>
  <si>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</si>
  <si>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</si>
  <si>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</si>
  <si>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</si>
  <si>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</si>
  <si>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</si>
  <si>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</si>
  <si>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</si>
  <si>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</si>
  <si>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</si>
  <si>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</si>
  <si>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</si>
  <si>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</si>
  <si>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</si>
  <si>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</si>
  <si>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</si>
  <si>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</si>
  <si>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</si>
  <si>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</si>
  <si>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</si>
  <si>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</si>
  <si>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</si>
  <si>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</si>
  <si>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</si>
  <si>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</si>
  <si>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</si>
  <si>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</si>
  <si>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</si>
  <si>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</si>
  <si>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</si>
  <si>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</si>
  <si>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</si>
  <si>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</si>
  <si>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</si>
  <si>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</si>
  <si>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</si>
  <si>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</si>
  <si>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</si>
  <si>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</si>
  <si>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</si>
  <si>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</si>
  <si>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</si>
  <si>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</si>
  <si>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</si>
  <si>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</si>
  <si>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</si>
  <si>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</si>
  <si>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</si>
  <si>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</si>
  <si>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</si>
  <si>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</si>
  <si>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</si>
  <si>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</si>
  <si>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</si>
  <si>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</si>
  <si>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</si>
  <si>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</si>
  <si>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</si>
  <si>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</si>
  <si>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</si>
  <si>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</si>
  <si>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</si>
  <si>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</si>
  <si>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</si>
  <si>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</si>
  <si>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돔 셔텨 El 70부터 소음이 시작 됨</t>
  </si>
  <si>
    <t>TMT</t>
  </si>
  <si>
    <t>BLG</t>
  </si>
  <si>
    <t>김예은</t>
  </si>
  <si>
    <t>ENG-KSP</t>
  </si>
  <si>
    <t>SSW</t>
  </si>
  <si>
    <t>15s/24k 20s/22k</t>
  </si>
  <si>
    <t>22s/26k 30s/25k</t>
  </si>
  <si>
    <t>관측 동안 Dec oscillation exposure error 여러 차례 출력 됨</t>
  </si>
  <si>
    <t>M_006780-006781:N</t>
  </si>
  <si>
    <t>M_006881-006882:T</t>
  </si>
  <si>
    <t>M_006972-006973:M</t>
  </si>
  <si>
    <t>12s/25k</t>
  </si>
  <si>
    <t>12s/24k 8s/27k</t>
  </si>
  <si>
    <t>[12:22] 미러팬 끔</t>
  </si>
  <si>
    <t>[13:39] 시상이 계속 퍼져서 액츄에이터 재설정 했으나 시상에 변화없음</t>
  </si>
  <si>
    <t>DS9 영상이 1회 자동으로 종료됨</t>
  </si>
  <si>
    <t>초중반 관측 때 구름이나 풍속 등 날씨의 변화는 없으나 시상이 모이지 않음</t>
  </si>
  <si>
    <t>[15:20] FSA 습도가 25%로 올라서 플로우미터 최대치로 올림/ 관측 종료 후 1.5로 재조정함</t>
  </si>
  <si>
    <t>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</si>
</sst>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79" zoomScale="140" zoomScaleNormal="140" workbookViewId="0">
      <selection activeCell="D81" sqref="D8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3" t="s">
        <v>0</v>
      </c>
      <c r="C2" s="16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4">
        <v>45407</v>
      </c>
      <c r="D3" s="165"/>
      <c r="E3" s="1"/>
      <c r="F3" s="1"/>
      <c r="G3" s="1"/>
      <c r="H3" s="1"/>
      <c r="I3" s="1"/>
      <c r="J3" s="1"/>
      <c r="K3" s="66" t="s">
        <v>2</v>
      </c>
      <c r="L3" s="166">
        <f>(P31-(P32+P33))/P31*100</f>
        <v>100</v>
      </c>
      <c r="M3" s="166"/>
      <c r="N3" s="66" t="s">
        <v>3</v>
      </c>
      <c r="O3" s="166">
        <f>(P31-P33)/P31*100</f>
        <v>100</v>
      </c>
      <c r="P3" s="166"/>
    </row>
    <row r="4" spans="2:16" ht="14.25" customHeight="1">
      <c r="B4" s="34" t="s">
        <v>4</v>
      </c>
      <c r="C4" s="2" t="s">
        <v>186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3" t="s">
        <v>6</v>
      </c>
      <c r="C7" s="16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0.37083333333333335</v>
      </c>
      <c r="D9" s="8">
        <v>2.2999999999999998</v>
      </c>
      <c r="E9" s="8">
        <v>9.6999999999999993</v>
      </c>
      <c r="F9" s="8">
        <v>47</v>
      </c>
      <c r="G9" s="36" t="s">
        <v>188</v>
      </c>
      <c r="H9" s="8">
        <v>8.4</v>
      </c>
      <c r="I9" s="36">
        <v>96.3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3.3</v>
      </c>
      <c r="E10" s="8">
        <v>7.8</v>
      </c>
      <c r="F10" s="8">
        <v>53.9</v>
      </c>
      <c r="G10" s="36" t="s">
        <v>202</v>
      </c>
      <c r="H10" s="8">
        <v>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0.79999999999999993</v>
      </c>
      <c r="D11" s="15">
        <v>1.3</v>
      </c>
      <c r="E11" s="15">
        <v>7.7</v>
      </c>
      <c r="F11" s="15">
        <v>78</v>
      </c>
      <c r="G11" s="36" t="s">
        <v>202</v>
      </c>
      <c r="H11" s="15">
        <v>5.6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24.429166666666667</v>
      </c>
      <c r="D12" s="19">
        <f>AVERAGE(D9:D11)</f>
        <v>2.2999999999999998</v>
      </c>
      <c r="E12" s="19">
        <f>AVERAGE(E9:E11)</f>
        <v>8.4</v>
      </c>
      <c r="F12" s="20">
        <f>AVERAGE(F9:F11)</f>
        <v>59.633333333333333</v>
      </c>
      <c r="G12" s="21"/>
      <c r="H12" s="22">
        <f>AVERAGE(H9:H11)</f>
        <v>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3" t="s">
        <v>25</v>
      </c>
      <c r="C14" s="16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184</v>
      </c>
      <c r="F16" s="27" t="s">
        <v>187</v>
      </c>
      <c r="G16" s="27" t="s">
        <v>185</v>
      </c>
      <c r="H16" s="27" t="s">
        <v>167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0.32500000000000001</v>
      </c>
      <c r="D17" s="28">
        <v>0.3263888888888889</v>
      </c>
      <c r="E17" s="28">
        <v>0.34930555555555554</v>
      </c>
      <c r="F17" s="28">
        <v>0.37152777777777773</v>
      </c>
      <c r="G17" s="28">
        <v>0.52638888888888891</v>
      </c>
      <c r="H17" s="28">
        <v>0.8305555555555556</v>
      </c>
      <c r="I17" s="28"/>
      <c r="J17" s="28"/>
      <c r="K17" s="28"/>
      <c r="L17" s="28"/>
      <c r="M17" s="28"/>
      <c r="N17" s="28"/>
      <c r="O17" s="28"/>
      <c r="P17" s="28">
        <v>0.84375</v>
      </c>
    </row>
    <row r="18" spans="2:16" ht="14.15" customHeight="1">
      <c r="B18" s="35" t="s">
        <v>43</v>
      </c>
      <c r="C18" s="27">
        <v>6734</v>
      </c>
      <c r="D18" s="27">
        <v>6735</v>
      </c>
      <c r="E18" s="27">
        <v>6753</v>
      </c>
      <c r="F18" s="27">
        <v>6766</v>
      </c>
      <c r="G18" s="27">
        <v>6861</v>
      </c>
      <c r="H18" s="27">
        <v>7056</v>
      </c>
      <c r="I18" s="27"/>
      <c r="J18" s="27"/>
      <c r="K18" s="27"/>
      <c r="L18" s="27"/>
      <c r="M18" s="27"/>
      <c r="N18" s="27"/>
      <c r="O18" s="27"/>
      <c r="P18" s="27">
        <v>7067</v>
      </c>
    </row>
    <row r="19" spans="2:16" ht="14.15" customHeight="1" thickBot="1">
      <c r="B19" s="13" t="s">
        <v>44</v>
      </c>
      <c r="C19" s="29"/>
      <c r="D19" s="27">
        <v>6744</v>
      </c>
      <c r="E19" s="30">
        <v>6765</v>
      </c>
      <c r="F19" s="30">
        <v>6860</v>
      </c>
      <c r="G19" s="30">
        <v>7055</v>
      </c>
      <c r="H19" s="30">
        <v>7066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10</v>
      </c>
      <c r="E20" s="33">
        <f t="shared" ref="E20:O20" si="0">IF(ISNUMBER(E18),E19-E18+1,"")</f>
        <v>13</v>
      </c>
      <c r="F20" s="33">
        <f t="shared" si="0"/>
        <v>95</v>
      </c>
      <c r="G20" s="33">
        <f t="shared" si="0"/>
        <v>195</v>
      </c>
      <c r="H20" s="33">
        <f t="shared" si="0"/>
        <v>11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5" t="s">
        <v>46</v>
      </c>
      <c r="C22" s="35" t="s">
        <v>21</v>
      </c>
      <c r="D22" s="35" t="s">
        <v>23</v>
      </c>
      <c r="E22" s="35" t="s">
        <v>47</v>
      </c>
      <c r="F22" s="176" t="s">
        <v>48</v>
      </c>
      <c r="G22" s="176"/>
      <c r="H22" s="176"/>
      <c r="I22" s="176"/>
      <c r="J22" s="35" t="s">
        <v>21</v>
      </c>
      <c r="K22" s="35" t="s">
        <v>23</v>
      </c>
      <c r="L22" s="35" t="s">
        <v>47</v>
      </c>
      <c r="M22" s="176" t="s">
        <v>48</v>
      </c>
      <c r="N22" s="176"/>
      <c r="O22" s="176"/>
      <c r="P22" s="176"/>
    </row>
    <row r="23" spans="2:16" ht="13.5" customHeight="1">
      <c r="B23" s="175"/>
      <c r="C23" s="106"/>
      <c r="D23" s="106"/>
      <c r="E23" s="36" t="s">
        <v>49</v>
      </c>
      <c r="F23" s="174"/>
      <c r="G23" s="174"/>
      <c r="H23" s="174"/>
      <c r="I23" s="174"/>
      <c r="J23" s="106"/>
      <c r="K23" s="106"/>
      <c r="L23" s="36" t="s">
        <v>50</v>
      </c>
      <c r="M23" s="174"/>
      <c r="N23" s="174"/>
      <c r="O23" s="174"/>
      <c r="P23" s="174"/>
    </row>
    <row r="24" spans="2:16" ht="13.5" customHeight="1">
      <c r="B24" s="175"/>
      <c r="C24" s="106">
        <v>0.33263888888888887</v>
      </c>
      <c r="D24" s="106">
        <v>0.33402777777777781</v>
      </c>
      <c r="E24" s="113" t="s">
        <v>175</v>
      </c>
      <c r="F24" s="174" t="s">
        <v>189</v>
      </c>
      <c r="G24" s="174"/>
      <c r="H24" s="174"/>
      <c r="I24" s="174"/>
      <c r="J24" s="106">
        <v>0.83333333333333337</v>
      </c>
      <c r="K24" s="106">
        <v>0.83333333333333337</v>
      </c>
      <c r="L24" s="36" t="s">
        <v>52</v>
      </c>
      <c r="M24" s="174" t="s">
        <v>195</v>
      </c>
      <c r="N24" s="174"/>
      <c r="O24" s="174"/>
      <c r="P24" s="174"/>
    </row>
    <row r="25" spans="2:16" ht="13.5" customHeight="1">
      <c r="B25" s="175"/>
      <c r="C25" s="106"/>
      <c r="D25" s="106"/>
      <c r="E25" s="113" t="s">
        <v>176</v>
      </c>
      <c r="F25" s="177"/>
      <c r="G25" s="174"/>
      <c r="H25" s="174"/>
      <c r="I25" s="174"/>
      <c r="J25" s="106"/>
      <c r="K25" s="106"/>
      <c r="L25" s="36" t="s">
        <v>51</v>
      </c>
      <c r="M25" s="174"/>
      <c r="N25" s="174"/>
      <c r="O25" s="174"/>
      <c r="P25" s="174"/>
    </row>
    <row r="26" spans="2:16" ht="13.5" customHeight="1">
      <c r="B26" s="175"/>
      <c r="C26" s="106">
        <v>0.3354166666666667</v>
      </c>
      <c r="D26" s="106">
        <v>0.33680555555555558</v>
      </c>
      <c r="E26" s="113" t="s">
        <v>169</v>
      </c>
      <c r="F26" s="174" t="s">
        <v>190</v>
      </c>
      <c r="G26" s="174"/>
      <c r="H26" s="174"/>
      <c r="I26" s="174"/>
      <c r="J26" s="106">
        <v>0.8354166666666667</v>
      </c>
      <c r="K26" s="106">
        <v>0.83680555555555547</v>
      </c>
      <c r="L26" s="36" t="s">
        <v>49</v>
      </c>
      <c r="M26" s="174" t="s">
        <v>196</v>
      </c>
      <c r="N26" s="174"/>
      <c r="O26" s="174"/>
      <c r="P26" s="17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3" t="s">
        <v>53</v>
      </c>
      <c r="C28" s="163"/>
      <c r="D28" s="16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0.27569444444444446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>
        <v>0.15347222222222223</v>
      </c>
      <c r="P30" s="46">
        <f>SUM(C30:J30,L30:N30)</f>
        <v>0.27569444444444446</v>
      </c>
    </row>
    <row r="31" spans="2:16" ht="14.15" customHeight="1">
      <c r="B31" s="37" t="s">
        <v>174</v>
      </c>
      <c r="C31" s="47">
        <v>0.29444444444444445</v>
      </c>
      <c r="D31" s="7">
        <v>0.15486111111111112</v>
      </c>
      <c r="E31" s="7"/>
      <c r="F31" s="7"/>
      <c r="G31" s="7"/>
      <c r="H31" s="7"/>
      <c r="I31" s="7"/>
      <c r="J31" s="7"/>
      <c r="K31" s="7">
        <v>1.8749999999999999E-2</v>
      </c>
      <c r="L31" s="7"/>
      <c r="M31" s="7"/>
      <c r="N31" s="7"/>
      <c r="O31" s="48"/>
      <c r="P31" s="46">
        <f>SUM(C31:N31)</f>
        <v>0.46805555555555556</v>
      </c>
    </row>
    <row r="32" spans="2:16" ht="14.15" customHeight="1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0.29444444444444445</v>
      </c>
      <c r="D34" s="110">
        <f t="shared" ref="D34:P34" si="1">D31-D32-D33</f>
        <v>0.15486111111111112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1.8749999999999999E-2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0.46805555555555556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0" t="s">
        <v>70</v>
      </c>
      <c r="C36" s="159" t="s">
        <v>192</v>
      </c>
      <c r="D36" s="159"/>
      <c r="E36" s="159" t="s">
        <v>193</v>
      </c>
      <c r="F36" s="159"/>
      <c r="G36" s="159" t="s">
        <v>194</v>
      </c>
      <c r="H36" s="159"/>
      <c r="I36" s="159"/>
      <c r="J36" s="159"/>
      <c r="K36" s="159"/>
      <c r="L36" s="159"/>
      <c r="M36" s="159"/>
      <c r="N36" s="159"/>
      <c r="O36" s="159"/>
      <c r="P36" s="159"/>
    </row>
    <row r="37" spans="2:16" ht="18" customHeight="1">
      <c r="B37" s="161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>
      <c r="B38" s="161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>
      <c r="B39" s="161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</row>
    <row r="40" spans="2:16" ht="18" customHeight="1">
      <c r="B40" s="161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>
      <c r="B41" s="162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6" t="s">
        <v>71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</row>
    <row r="44" spans="2:16" ht="14.15" customHeight="1">
      <c r="B44" s="141" t="s">
        <v>197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3"/>
    </row>
    <row r="45" spans="2:16" ht="14.15" customHeight="1">
      <c r="B45" s="141" t="s">
        <v>198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>
      <c r="B46" s="141" t="s">
        <v>191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>
      <c r="B47" s="141" t="s">
        <v>199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>
      <c r="B48" s="141" t="s">
        <v>200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>
      <c r="B50" s="14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Bot="1">
      <c r="B53" s="152" t="s">
        <v>172</v>
      </c>
      <c r="C53" s="153"/>
      <c r="D53" s="115"/>
      <c r="E53" s="115"/>
      <c r="F53" s="115"/>
      <c r="G53" s="154"/>
      <c r="H53" s="153"/>
      <c r="I53" s="153"/>
      <c r="J53" s="153"/>
      <c r="K53" s="153"/>
      <c r="L53" s="153"/>
      <c r="M53" s="153"/>
      <c r="N53" s="153"/>
      <c r="O53" s="153"/>
      <c r="P53" s="155"/>
    </row>
    <row r="54" spans="2:16" ht="14.15" customHeight="1" thickTop="1" thickBot="1">
      <c r="B54" s="147" t="s">
        <v>177</v>
      </c>
      <c r="C54" s="148"/>
      <c r="D54" s="148"/>
      <c r="E54" s="148"/>
      <c r="F54" s="112">
        <v>1154</v>
      </c>
      <c r="G54" s="149"/>
      <c r="H54" s="150"/>
      <c r="I54" s="150"/>
      <c r="J54" s="150"/>
      <c r="K54" s="150"/>
      <c r="L54" s="150"/>
      <c r="M54" s="150"/>
      <c r="N54" s="150"/>
      <c r="O54" s="150"/>
      <c r="P54" s="151"/>
    </row>
    <row r="55" spans="2:16" ht="13.5" customHeight="1" thickTop="1"/>
    <row r="56" spans="2:16" ht="17.25" customHeight="1">
      <c r="B56" s="128" t="s">
        <v>72</v>
      </c>
      <c r="C56" s="12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29" t="s">
        <v>73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74</v>
      </c>
      <c r="O57" s="130"/>
      <c r="P57" s="133"/>
    </row>
    <row r="58" spans="2:16" ht="17.149999999999999" customHeight="1">
      <c r="B58" s="134" t="s">
        <v>75</v>
      </c>
      <c r="C58" s="135"/>
      <c r="D58" s="136"/>
      <c r="E58" s="134" t="s">
        <v>76</v>
      </c>
      <c r="F58" s="135"/>
      <c r="G58" s="136"/>
      <c r="H58" s="135" t="s">
        <v>77</v>
      </c>
      <c r="I58" s="135"/>
      <c r="J58" s="135"/>
      <c r="K58" s="137" t="s">
        <v>78</v>
      </c>
      <c r="L58" s="135"/>
      <c r="M58" s="138"/>
      <c r="N58" s="139"/>
      <c r="O58" s="135"/>
      <c r="P58" s="140"/>
    </row>
    <row r="59" spans="2:16" ht="20.149999999999999" customHeight="1">
      <c r="B59" s="116" t="s">
        <v>79</v>
      </c>
      <c r="C59" s="117"/>
      <c r="D59" s="58" t="b">
        <v>1</v>
      </c>
      <c r="E59" s="116" t="s">
        <v>80</v>
      </c>
      <c r="F59" s="117"/>
      <c r="G59" s="58" t="b">
        <v>1</v>
      </c>
      <c r="H59" s="124" t="s">
        <v>81</v>
      </c>
      <c r="I59" s="117"/>
      <c r="J59" s="58" t="b">
        <v>1</v>
      </c>
      <c r="K59" s="124" t="s">
        <v>82</v>
      </c>
      <c r="L59" s="117"/>
      <c r="M59" s="58" t="b">
        <v>1</v>
      </c>
      <c r="N59" s="125" t="s">
        <v>83</v>
      </c>
      <c r="O59" s="117"/>
      <c r="P59" s="58" t="b">
        <v>1</v>
      </c>
    </row>
    <row r="60" spans="2:16" ht="20.149999999999999" customHeight="1">
      <c r="B60" s="116" t="s">
        <v>84</v>
      </c>
      <c r="C60" s="117"/>
      <c r="D60" s="58" t="b">
        <v>1</v>
      </c>
      <c r="E60" s="116" t="s">
        <v>85</v>
      </c>
      <c r="F60" s="117"/>
      <c r="G60" s="58" t="b">
        <v>1</v>
      </c>
      <c r="H60" s="124" t="s">
        <v>86</v>
      </c>
      <c r="I60" s="117"/>
      <c r="J60" s="58" t="b">
        <v>1</v>
      </c>
      <c r="K60" s="124" t="s">
        <v>87</v>
      </c>
      <c r="L60" s="117"/>
      <c r="M60" s="58" t="b">
        <v>1</v>
      </c>
      <c r="N60" s="125" t="s">
        <v>88</v>
      </c>
      <c r="O60" s="117"/>
      <c r="P60" s="58" t="b">
        <v>1</v>
      </c>
    </row>
    <row r="61" spans="2:16" ht="20.149999999999999" customHeight="1">
      <c r="B61" s="116" t="s">
        <v>89</v>
      </c>
      <c r="C61" s="117"/>
      <c r="D61" s="58" t="b">
        <v>1</v>
      </c>
      <c r="E61" s="116" t="s">
        <v>90</v>
      </c>
      <c r="F61" s="117"/>
      <c r="G61" s="58" t="b">
        <v>1</v>
      </c>
      <c r="H61" s="124" t="s">
        <v>91</v>
      </c>
      <c r="I61" s="117"/>
      <c r="J61" s="58" t="b">
        <v>1</v>
      </c>
      <c r="K61" s="124" t="s">
        <v>92</v>
      </c>
      <c r="L61" s="117"/>
      <c r="M61" s="58" t="b">
        <v>1</v>
      </c>
      <c r="N61" s="125" t="s">
        <v>93</v>
      </c>
      <c r="O61" s="117"/>
      <c r="P61" s="58" t="b">
        <v>1</v>
      </c>
    </row>
    <row r="62" spans="2:16" ht="20.149999999999999" customHeight="1">
      <c r="B62" s="124" t="s">
        <v>91</v>
      </c>
      <c r="C62" s="117"/>
      <c r="D62" s="58" t="b">
        <v>1</v>
      </c>
      <c r="E62" s="116" t="s">
        <v>94</v>
      </c>
      <c r="F62" s="117"/>
      <c r="G62" s="58" t="b">
        <v>1</v>
      </c>
      <c r="H62" s="124" t="s">
        <v>95</v>
      </c>
      <c r="I62" s="117"/>
      <c r="J62" s="58" t="b">
        <v>0</v>
      </c>
      <c r="K62" s="124" t="s">
        <v>96</v>
      </c>
      <c r="L62" s="117"/>
      <c r="M62" s="58" t="b">
        <v>1</v>
      </c>
      <c r="N62" s="125" t="s">
        <v>86</v>
      </c>
      <c r="O62" s="117"/>
      <c r="P62" s="58" t="b">
        <v>1</v>
      </c>
    </row>
    <row r="63" spans="2:16" ht="20.149999999999999" customHeight="1">
      <c r="B63" s="124" t="s">
        <v>97</v>
      </c>
      <c r="C63" s="117"/>
      <c r="D63" s="58" t="b">
        <v>1</v>
      </c>
      <c r="E63" s="116" t="s">
        <v>98</v>
      </c>
      <c r="F63" s="117"/>
      <c r="G63" s="58" t="b">
        <v>1</v>
      </c>
      <c r="H63" s="68"/>
      <c r="I63" s="69"/>
      <c r="J63" s="70"/>
      <c r="K63" s="124" t="s">
        <v>99</v>
      </c>
      <c r="L63" s="117"/>
      <c r="M63" s="58" t="b">
        <v>1</v>
      </c>
      <c r="N63" s="125" t="s">
        <v>170</v>
      </c>
      <c r="O63" s="117"/>
      <c r="P63" s="58" t="b">
        <v>1</v>
      </c>
    </row>
    <row r="64" spans="2:16" ht="20.149999999999999" customHeight="1">
      <c r="B64" s="124" t="s">
        <v>100</v>
      </c>
      <c r="C64" s="117"/>
      <c r="D64" s="58" t="b">
        <v>0</v>
      </c>
      <c r="E64" s="116" t="s">
        <v>101</v>
      </c>
      <c r="F64" s="117"/>
      <c r="G64" s="58" t="b">
        <v>1</v>
      </c>
      <c r="H64" s="71"/>
      <c r="I64" s="72"/>
      <c r="J64" s="73"/>
      <c r="K64" s="126" t="s">
        <v>102</v>
      </c>
      <c r="L64" s="12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6" t="s">
        <v>165</v>
      </c>
      <c r="F65" s="11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18" t="s">
        <v>108</v>
      </c>
      <c r="C69" s="118"/>
      <c r="D69" s="81"/>
      <c r="E69" s="81"/>
      <c r="F69" s="120" t="s">
        <v>109</v>
      </c>
      <c r="G69" s="122" t="s">
        <v>110</v>
      </c>
      <c r="H69" s="81"/>
      <c r="I69" s="118" t="s">
        <v>111</v>
      </c>
      <c r="J69" s="118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19"/>
      <c r="C70" s="119"/>
      <c r="D70" s="85"/>
      <c r="E70" s="86"/>
      <c r="F70" s="121"/>
      <c r="G70" s="123"/>
      <c r="H70" s="87"/>
      <c r="I70" s="119"/>
      <c r="J70" s="119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178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-163</v>
      </c>
      <c r="D72" s="60">
        <v>-164.7</v>
      </c>
      <c r="E72" s="100" t="s">
        <v>121</v>
      </c>
      <c r="F72" s="60">
        <v>19.899999999999999</v>
      </c>
      <c r="G72" s="60">
        <v>18.7</v>
      </c>
      <c r="H72" s="101"/>
      <c r="I72" s="97" t="s">
        <v>122</v>
      </c>
      <c r="J72" s="59">
        <v>0</v>
      </c>
      <c r="K72" s="98" t="s">
        <v>179</v>
      </c>
      <c r="L72" s="59">
        <v>0</v>
      </c>
      <c r="M72" s="98" t="s">
        <v>123</v>
      </c>
      <c r="N72" s="59">
        <v>0</v>
      </c>
      <c r="O72" s="98" t="s">
        <v>181</v>
      </c>
      <c r="P72" s="59">
        <v>0</v>
      </c>
      <c r="Q72" s="107"/>
    </row>
    <row r="73" spans="2:17" ht="20.149999999999999" customHeight="1">
      <c r="B73" s="100" t="s">
        <v>124</v>
      </c>
      <c r="C73" s="60">
        <v>-158.30000000000001</v>
      </c>
      <c r="D73" s="60">
        <v>-160.30000000000001</v>
      </c>
      <c r="E73" s="102" t="s">
        <v>125</v>
      </c>
      <c r="F73" s="61">
        <v>24</v>
      </c>
      <c r="G73" s="61">
        <v>29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180</v>
      </c>
      <c r="P73" s="59">
        <v>1</v>
      </c>
      <c r="Q73" s="107"/>
    </row>
    <row r="74" spans="2:17" ht="20.149999999999999" customHeight="1">
      <c r="B74" s="100" t="s">
        <v>129</v>
      </c>
      <c r="C74" s="60">
        <v>-210</v>
      </c>
      <c r="D74" s="60">
        <v>-211.1</v>
      </c>
      <c r="E74" s="102" t="s">
        <v>130</v>
      </c>
      <c r="F74" s="62">
        <v>20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-126.3</v>
      </c>
      <c r="D75" s="60">
        <v>-131.19999999999999</v>
      </c>
      <c r="E75" s="102" t="s">
        <v>135</v>
      </c>
      <c r="F75" s="62">
        <v>35</v>
      </c>
      <c r="G75" s="62">
        <v>35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30.2</v>
      </c>
      <c r="D76" s="60">
        <v>27.5</v>
      </c>
      <c r="E76" s="102" t="s">
        <v>140</v>
      </c>
      <c r="F76" s="62">
        <v>40</v>
      </c>
      <c r="G76" s="62">
        <v>40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26.4</v>
      </c>
      <c r="D77" s="60">
        <v>23.9</v>
      </c>
      <c r="E77" s="102" t="s">
        <v>145</v>
      </c>
      <c r="F77" s="62">
        <v>255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24.1</v>
      </c>
      <c r="D78" s="60">
        <v>21.6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>
      <c r="B79" s="100" t="s">
        <v>154</v>
      </c>
      <c r="C79" s="60">
        <v>22.8</v>
      </c>
      <c r="D79" s="60">
        <v>20.399999999999999</v>
      </c>
      <c r="E79" s="100" t="s">
        <v>155</v>
      </c>
      <c r="F79" s="60">
        <v>14</v>
      </c>
      <c r="G79" s="60">
        <v>9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3.1999999999999999E-5</v>
      </c>
      <c r="D80" s="64">
        <v>3.1699999999999998E-5</v>
      </c>
      <c r="E80" s="102" t="s">
        <v>160</v>
      </c>
      <c r="F80" s="61">
        <v>53.6</v>
      </c>
      <c r="G80" s="61">
        <v>82.1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7" t="s">
        <v>164</v>
      </c>
      <c r="C84" s="167"/>
    </row>
    <row r="85" spans="2:16" ht="15" customHeight="1">
      <c r="B85" s="168" t="s">
        <v>182</v>
      </c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70"/>
    </row>
    <row r="86" spans="2:16" ht="15" customHeight="1">
      <c r="B86" s="171" t="s">
        <v>183</v>
      </c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3"/>
    </row>
    <row r="87" spans="2:16" ht="15" customHeight="1">
      <c r="B87" s="171" t="s">
        <v>201</v>
      </c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3"/>
    </row>
    <row r="88" spans="2:16" ht="15" customHeight="1">
      <c r="B88" s="171"/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3"/>
    </row>
    <row r="89" spans="2:16" ht="15" customHeight="1">
      <c r="B89" s="171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3"/>
    </row>
    <row r="90" spans="2:16" ht="15" customHeight="1">
      <c r="B90" s="171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3"/>
    </row>
    <row r="91" spans="2:16" ht="15" customHeight="1">
      <c r="B91" s="171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3"/>
    </row>
    <row r="92" spans="2:16" ht="15" customHeight="1">
      <c r="B92" s="171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3"/>
    </row>
    <row r="93" spans="2:16" ht="15" customHeight="1">
      <c r="B93" s="171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3"/>
    </row>
    <row r="94" spans="2:16" ht="15" customHeight="1">
      <c r="B94" s="171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3"/>
    </row>
    <row r="95" spans="2:16" ht="15" customHeight="1">
      <c r="B95" s="171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3"/>
    </row>
    <row r="96" spans="2:16" ht="15" customHeight="1">
      <c r="B96" s="171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3"/>
    </row>
    <row r="97" spans="2:16" ht="15" customHeight="1">
      <c r="B97" s="171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3"/>
    </row>
    <row r="98" spans="2:16" ht="15" customHeight="1">
      <c r="B98" s="171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3"/>
    </row>
    <row r="99" spans="2:16" ht="15" customHeight="1">
      <c r="B99" s="178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80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98" yWindow="1262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2024-04-25T20:30:21Z</dcterms:modified>
</cp:coreProperties>
</file>