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4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<sst xmlns="http://schemas.openxmlformats.org/spreadsheetml/2006/main" count="215" uniqueCount="201">
  <si>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</si>
  <si>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</si>
  <si>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</si>
  <si>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</si>
  <si>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</si>
  <si>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</si>
  <si>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</si>
  <si>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</si>
  <si>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</si>
  <si>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</si>
  <si>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</si>
  <si>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</si>
  <si>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</si>
  <si>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</si>
  <si>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</si>
  <si>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</si>
  <si>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</si>
  <si>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</si>
  <si>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</si>
  <si>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</si>
  <si>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</si>
  <si>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</si>
  <si>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</si>
  <si>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</si>
  <si>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</si>
  <si>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</si>
  <si>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</si>
  <si>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</si>
  <si>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</si>
  <si>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</si>
  <si>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</si>
  <si>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</si>
  <si>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</si>
  <si>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</si>
  <si>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</si>
  <si>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</si>
  <si>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</si>
  <si>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</si>
  <si>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</si>
  <si>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</si>
  <si>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</si>
  <si>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</si>
  <si>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</si>
  <si>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</si>
  <si>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</si>
  <si>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</si>
  <si>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</si>
  <si>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</si>
  <si>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</si>
  <si>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</si>
  <si>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</si>
  <si>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</si>
  <si>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</si>
  <si>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</si>
  <si>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</si>
  <si>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</si>
  <si>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</si>
  <si>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</si>
  <si>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</si>
  <si>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</si>
  <si>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</si>
  <si>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</si>
  <si>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</si>
  <si>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</si>
  <si>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</si>
  <si>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</si>
  <si>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</si>
  <si>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</si>
  <si>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</si>
  <si>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</si>
  <si>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</si>
  <si>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</si>
  <si>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</si>
  <si>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</si>
  <si>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</si>
  <si>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</si>
  <si>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</si>
  <si>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</si>
  <si>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</si>
  <si>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</si>
  <si>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</si>
  <si>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</si>
  <si>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</si>
  <si>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</si>
  <si>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</si>
  <si>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</si>
  <si>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</si>
  <si>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</si>
  <si>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</si>
  <si>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</si>
  <si>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</si>
  <si>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</si>
  <si>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</si>
  <si>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</si>
  <si>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</si>
  <si>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</si>
  <si>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</si>
  <si>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</si>
  <si>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</si>
  <si>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</si>
  <si>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</si>
  <si>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</si>
  <si>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</si>
  <si>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</si>
  <si>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</si>
  <si>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</si>
  <si>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</si>
  <si>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</si>
  <si>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</si>
  <si>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</si>
  <si>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</si>
  <si>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</si>
  <si>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</si>
  <si>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</si>
  <si>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</si>
  <si>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</si>
  <si>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</si>
  <si>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</si>
  <si>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</si>
  <si>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</si>
  <si>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</si>
  <si>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</si>
  <si>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</si>
  <si>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</si>
  <si>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</si>
  <si>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</si>
  <si>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</si>
  <si>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</si>
  <si>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</si>
  <si>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</si>
  <si>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</si>
  <si>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</si>
  <si>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</si>
  <si>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</si>
  <si>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</si>
  <si>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</si>
  <si>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</si>
  <si>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</si>
  <si>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</si>
  <si>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</si>
  <si>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</si>
  <si>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</si>
  <si>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</si>
  <si>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</si>
  <si>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</si>
  <si>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</si>
  <si>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</si>
  <si>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</si>
  <si>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</si>
  <si>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</si>
  <si>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</si>
  <si>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</si>
  <si>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</si>
  <si>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</si>
  <si>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</si>
  <si>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</si>
  <si>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</si>
  <si>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</si>
  <si>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</si>
  <si>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</si>
  <si>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</si>
  <si>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</si>
  <si>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</si>
  <si>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</si>
  <si>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</si>
  <si>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</si>
  <si>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</si>
  <si>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</si>
  <si>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</si>
  <si>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</si>
  <si>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</si>
  <si>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</si>
  <si>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</si>
  <si>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</si>
  <si>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</si>
  <si>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</si>
  <si>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</si>
  <si>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</si>
  <si>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</si>
  <si>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</si>
  <si>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</si>
  <si>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</si>
  <si>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</si>
  <si>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벽에 붙은 FSA 라디오노드가 연결오류로 숫자가 안나옴/ 전원선을 재연결해도 해결안됨</t>
  </si>
  <si>
    <t>돔 셔텨 El 70부터 소음이 시작 됨</t>
  </si>
  <si>
    <t>TMT</t>
  </si>
  <si>
    <t>DEEPS</t>
  </si>
  <si>
    <t>정예솜</t>
  </si>
  <si>
    <t>control page에서 DEHUM이 꺼졌다 켜졌다 함</t>
  </si>
  <si>
    <t>구름으로 인한 저녁 flat 건너뜀</t>
  </si>
  <si>
    <t>I_002291</t>
  </si>
  <si>
    <t>I_002291 필터 v와 초점 값 누락됨</t>
  </si>
  <si>
    <t>-</t>
  </si>
  <si>
    <t>[09:10] 높은 습도(vaisala 84%/ topring 83%/ 2.3m 95%)로 외벽에 물방울이 맺혀있어 관측 대기/ [10: 05] 관측 재개</t>
  </si>
  <si>
    <t>[18:20] 1초 정전</t>
  </si>
  <si>
    <t>[11:00] 높은 습도(vaisala 84%/ topring 85%/ 2.3m 95%)로 인한 관측 대기</t>
  </si>
  <si>
    <t>[19:05] 높은 습도(vaisala 86%/ 2.3m 95%)로 인한 관측 종료</t>
  </si>
  <si>
    <t>높은 습도로 인한 새벽 flat 건너뜀</t>
  </si>
  <si>
    <t>SE</t>
  </si>
  <si>
    <t>WNW</t>
  </si>
  <si>
    <t>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</si>
</sst>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0" zoomScaleNormal="140" workbookViewId="0">
      <selection activeCell="I83" sqref="I83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5" t="s">
        <v>0</v>
      </c>
      <c r="C2" s="12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6">
        <v>45389</v>
      </c>
      <c r="D3" s="127"/>
      <c r="E3" s="1"/>
      <c r="F3" s="1"/>
      <c r="G3" s="1"/>
      <c r="H3" s="1"/>
      <c r="I3" s="1"/>
      <c r="J3" s="1"/>
      <c r="K3" s="66" t="s">
        <v>2</v>
      </c>
      <c r="L3" s="128">
        <f>(P31-(P32+P33))/P31*100</f>
        <v>13.170731707317065</v>
      </c>
      <c r="M3" s="128"/>
      <c r="N3" s="66" t="s">
        <v>3</v>
      </c>
      <c r="O3" s="128">
        <f>(P31-P33)/P31*100</f>
        <v>100</v>
      </c>
      <c r="P3" s="128"/>
    </row>
    <row r="4" spans="2:16" ht="14.25" customHeight="1">
      <c r="B4" s="34" t="s">
        <v>4</v>
      </c>
      <c r="C4" s="2" t="s">
        <v>187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5" t="s">
        <v>6</v>
      </c>
      <c r="C7" s="12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0.3840277777777778</v>
      </c>
      <c r="D9" s="8" t="s">
        <v>192</v>
      </c>
      <c r="E9" s="8">
        <v>12</v>
      </c>
      <c r="F9" s="8">
        <v>84.2</v>
      </c>
      <c r="G9" s="36" t="s">
        <v>198</v>
      </c>
      <c r="H9" s="8">
        <v>1</v>
      </c>
      <c r="I9" s="36">
        <v>2.2000000000000002</v>
      </c>
      <c r="J9" s="9">
        <f>IF(L9, 1, 0) + IF(M9, 2, 0) + IF(N9, 4, 0) + IF(O9, 8, 0) + IF(P9, 16, 0)</f>
        <v>4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 t="s">
        <v>192</v>
      </c>
      <c r="E10" s="8">
        <v>11.5</v>
      </c>
      <c r="F10" s="8">
        <v>88.8</v>
      </c>
      <c r="G10" s="36" t="s">
        <v>199</v>
      </c>
      <c r="H10" s="8">
        <v>0.6</v>
      </c>
      <c r="I10" s="11"/>
      <c r="J10" s="9">
        <f>IF(L10, 1, 0) + IF(M10, 2, 0) + IF(N10, 4, 0) + IF(O10, 8, 0) + IF(P10, 16, 0)</f>
        <v>4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0.79236111111111107</v>
      </c>
      <c r="D11" s="15" t="s">
        <v>192</v>
      </c>
      <c r="E11" s="15">
        <v>11.2</v>
      </c>
      <c r="F11" s="15">
        <v>86.6</v>
      </c>
      <c r="G11" s="36" t="s">
        <v>200</v>
      </c>
      <c r="H11" s="15">
        <v>2.6</v>
      </c>
      <c r="I11" s="16"/>
      <c r="J11" s="9">
        <f>IF(L11, 1, 0) + IF(M11, 2, 0) + IF(N11, 4, 0) + IF(O11, 8, 0) + IF(P11, 16, 0)</f>
        <v>4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24.408333333333331</v>
      </c>
      <c r="D12" s="19" t="e">
        <f>AVERAGE(D9:D11)</f>
        <v>#DIV/0!</v>
      </c>
      <c r="E12" s="19">
        <f>AVERAGE(E9:E11)</f>
        <v>11.566666666666668</v>
      </c>
      <c r="F12" s="20">
        <f>AVERAGE(F9:F11)</f>
        <v>86.533333333333346</v>
      </c>
      <c r="G12" s="21"/>
      <c r="H12" s="22">
        <f>AVERAGE(H9:H11)</f>
        <v>1.4000000000000001</v>
      </c>
      <c r="I12" s="23"/>
      <c r="J12" s="24">
        <f>AVERAGE(J9:J11)</f>
        <v>4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5" t="s">
        <v>25</v>
      </c>
      <c r="C14" s="12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168</v>
      </c>
      <c r="D16" s="27" t="s">
        <v>167</v>
      </c>
      <c r="E16" s="27" t="s">
        <v>185</v>
      </c>
      <c r="F16" s="27" t="s">
        <v>186</v>
      </c>
      <c r="G16" s="27" t="s">
        <v>167</v>
      </c>
      <c r="H16" s="27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0.34513888888888888</v>
      </c>
      <c r="D17" s="28">
        <v>0.34583333333333338</v>
      </c>
      <c r="E17" s="28">
        <v>0.36319444444444443</v>
      </c>
      <c r="F17" s="28">
        <v>0.4201388888888889</v>
      </c>
      <c r="G17" s="28">
        <v>0.79583333333333339</v>
      </c>
      <c r="H17" s="28"/>
      <c r="I17" s="28"/>
      <c r="J17" s="28"/>
      <c r="K17" s="28"/>
      <c r="L17" s="28"/>
      <c r="M17" s="28"/>
      <c r="N17" s="28"/>
      <c r="O17" s="28"/>
      <c r="P17" s="28">
        <v>0.38263888888888892</v>
      </c>
    </row>
    <row r="18" spans="2:16" ht="14.15" customHeight="1">
      <c r="B18" s="35" t="s">
        <v>43</v>
      </c>
      <c r="C18" s="27">
        <v>2286</v>
      </c>
      <c r="D18" s="27">
        <v>2287</v>
      </c>
      <c r="E18" s="27">
        <v>2301</v>
      </c>
      <c r="F18" s="27">
        <v>2312</v>
      </c>
      <c r="G18" s="27">
        <v>2327</v>
      </c>
      <c r="H18" s="27"/>
      <c r="I18" s="27"/>
      <c r="J18" s="27"/>
      <c r="K18" s="27"/>
      <c r="L18" s="27"/>
      <c r="M18" s="27"/>
      <c r="N18" s="27"/>
      <c r="O18" s="27"/>
      <c r="P18" s="27">
        <v>2332</v>
      </c>
    </row>
    <row r="19" spans="2:16" ht="14.15" customHeight="1" thickBot="1">
      <c r="B19" s="13" t="s">
        <v>44</v>
      </c>
      <c r="C19" s="29"/>
      <c r="D19" s="27">
        <v>2292</v>
      </c>
      <c r="E19" s="30">
        <v>2311</v>
      </c>
      <c r="F19" s="30">
        <v>2326</v>
      </c>
      <c r="G19" s="30">
        <v>2331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6</v>
      </c>
      <c r="E20" s="33">
        <f t="shared" ref="E20:O20" si="0">IF(ISNUMBER(E18),E19-E18+1,"")</f>
        <v>11</v>
      </c>
      <c r="F20" s="33">
        <f t="shared" si="0"/>
        <v>15</v>
      </c>
      <c r="G20" s="33">
        <f t="shared" si="0"/>
        <v>5</v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4" t="s">
        <v>46</v>
      </c>
      <c r="C22" s="35" t="s">
        <v>21</v>
      </c>
      <c r="D22" s="35" t="s">
        <v>23</v>
      </c>
      <c r="E22" s="35" t="s">
        <v>47</v>
      </c>
      <c r="F22" s="135" t="s">
        <v>48</v>
      </c>
      <c r="G22" s="135"/>
      <c r="H22" s="135"/>
      <c r="I22" s="135"/>
      <c r="J22" s="35" t="s">
        <v>21</v>
      </c>
      <c r="K22" s="35" t="s">
        <v>23</v>
      </c>
      <c r="L22" s="35" t="s">
        <v>47</v>
      </c>
      <c r="M22" s="135" t="s">
        <v>48</v>
      </c>
      <c r="N22" s="135"/>
      <c r="O22" s="135"/>
      <c r="P22" s="135"/>
    </row>
    <row r="23" spans="2:16" ht="13.5" customHeight="1">
      <c r="B23" s="134"/>
      <c r="C23" s="106"/>
      <c r="D23" s="106"/>
      <c r="E23" s="36" t="s">
        <v>49</v>
      </c>
      <c r="F23" s="133"/>
      <c r="G23" s="133"/>
      <c r="H23" s="133"/>
      <c r="I23" s="133"/>
      <c r="J23" s="106"/>
      <c r="K23" s="106"/>
      <c r="L23" s="36" t="s">
        <v>50</v>
      </c>
      <c r="M23" s="133"/>
      <c r="N23" s="133"/>
      <c r="O23" s="133"/>
      <c r="P23" s="133"/>
    </row>
    <row r="24" spans="2:16" ht="13.5" customHeight="1">
      <c r="B24" s="134"/>
      <c r="C24" s="106"/>
      <c r="D24" s="106"/>
      <c r="E24" s="113" t="s">
        <v>175</v>
      </c>
      <c r="F24" s="133"/>
      <c r="G24" s="133"/>
      <c r="H24" s="133"/>
      <c r="I24" s="133"/>
      <c r="J24" s="106"/>
      <c r="K24" s="106"/>
      <c r="L24" s="36" t="s">
        <v>52</v>
      </c>
      <c r="M24" s="133"/>
      <c r="N24" s="133"/>
      <c r="O24" s="133"/>
      <c r="P24" s="133"/>
    </row>
    <row r="25" spans="2:16" ht="13.5" customHeight="1">
      <c r="B25" s="134"/>
      <c r="C25" s="106"/>
      <c r="D25" s="106"/>
      <c r="E25" s="113" t="s">
        <v>176</v>
      </c>
      <c r="F25" s="133"/>
      <c r="G25" s="133"/>
      <c r="H25" s="133"/>
      <c r="I25" s="133"/>
      <c r="J25" s="106"/>
      <c r="K25" s="106"/>
      <c r="L25" s="36" t="s">
        <v>51</v>
      </c>
      <c r="M25" s="133"/>
      <c r="N25" s="133"/>
      <c r="O25" s="133"/>
      <c r="P25" s="133"/>
    </row>
    <row r="26" spans="2:16" ht="13.5" customHeight="1">
      <c r="B26" s="134"/>
      <c r="C26" s="106"/>
      <c r="D26" s="106"/>
      <c r="E26" s="113" t="s">
        <v>169</v>
      </c>
      <c r="F26" s="133"/>
      <c r="G26" s="133"/>
      <c r="H26" s="133"/>
      <c r="I26" s="133"/>
      <c r="J26" s="106"/>
      <c r="K26" s="106"/>
      <c r="L26" s="36" t="s">
        <v>49</v>
      </c>
      <c r="M26" s="133"/>
      <c r="N26" s="133"/>
      <c r="O26" s="133"/>
      <c r="P26" s="133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5" t="s">
        <v>53</v>
      </c>
      <c r="C28" s="125"/>
      <c r="D28" s="1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173</v>
      </c>
      <c r="C30" s="42">
        <v>0.22013888888888888</v>
      </c>
      <c r="D30" s="43"/>
      <c r="E30" s="43"/>
      <c r="F30" s="43"/>
      <c r="G30" s="43">
        <v>0.18819444444444444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0.40833333333333333</v>
      </c>
    </row>
    <row r="31" spans="2:16" ht="14.15" customHeight="1">
      <c r="B31" s="37" t="s">
        <v>174</v>
      </c>
      <c r="C31" s="47">
        <v>0.22013888888888888</v>
      </c>
      <c r="D31" s="7"/>
      <c r="E31" s="7"/>
      <c r="F31" s="7"/>
      <c r="G31" s="7">
        <v>0.18819444444444444</v>
      </c>
      <c r="H31" s="7"/>
      <c r="I31" s="7"/>
      <c r="J31" s="7"/>
      <c r="K31" s="7">
        <v>1.8749999999999999E-2</v>
      </c>
      <c r="L31" s="7"/>
      <c r="M31" s="7"/>
      <c r="N31" s="7"/>
      <c r="O31" s="48"/>
      <c r="P31" s="46">
        <f>SUM(C31:N31)</f>
        <v>0.42708333333333331</v>
      </c>
    </row>
    <row r="32" spans="2:16" ht="14.15" customHeight="1">
      <c r="B32" s="37" t="s">
        <v>68</v>
      </c>
      <c r="C32" s="49">
        <v>0.22013888888888888</v>
      </c>
      <c r="D32" s="50"/>
      <c r="E32" s="50"/>
      <c r="F32" s="50"/>
      <c r="G32" s="50">
        <v>0.15069444444444444</v>
      </c>
      <c r="H32" s="50"/>
      <c r="I32" s="50"/>
      <c r="J32" s="50"/>
      <c r="K32" s="50"/>
      <c r="L32" s="50"/>
      <c r="M32" s="50"/>
      <c r="N32" s="50"/>
      <c r="O32" s="51"/>
      <c r="P32" s="46">
        <f>SUM(C32:N32)</f>
        <v>0.37083333333333335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171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3.7500000000000006E-2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1.8749999999999999E-2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5.6249999999999967E-2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0" t="s">
        <v>70</v>
      </c>
      <c r="C36" s="136" t="s">
        <v>190</v>
      </c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</row>
    <row r="37" spans="2:16" ht="18" customHeight="1">
      <c r="B37" s="141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</row>
    <row r="38" spans="2:16" ht="18" customHeight="1">
      <c r="B38" s="141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</row>
    <row r="39" spans="2:16" ht="18" customHeight="1">
      <c r="B39" s="141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</row>
    <row r="40" spans="2:16" ht="18" customHeight="1">
      <c r="B40" s="141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</row>
    <row r="41" spans="2:16" ht="18" customHeight="1">
      <c r="B41" s="142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7" t="s">
        <v>71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9"/>
    </row>
    <row r="44" spans="2:16" ht="14.15" customHeight="1">
      <c r="B44" s="122" t="s">
        <v>189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191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 t="s">
        <v>193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 t="s">
        <v>195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22" t="s">
        <v>194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 t="s">
        <v>196</v>
      </c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 t="s">
        <v>197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56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8"/>
    </row>
    <row r="53" spans="2:16" ht="14.15" customHeight="1" thickBot="1">
      <c r="B53" s="164" t="s">
        <v>172</v>
      </c>
      <c r="C53" s="165"/>
      <c r="D53" s="115"/>
      <c r="E53" s="115"/>
      <c r="F53" s="115"/>
      <c r="G53" s="166"/>
      <c r="H53" s="165"/>
      <c r="I53" s="165"/>
      <c r="J53" s="165"/>
      <c r="K53" s="165"/>
      <c r="L53" s="165"/>
      <c r="M53" s="165"/>
      <c r="N53" s="165"/>
      <c r="O53" s="165"/>
      <c r="P53" s="167"/>
    </row>
    <row r="54" spans="2:16" ht="14.15" customHeight="1" thickTop="1" thickBot="1">
      <c r="B54" s="159" t="s">
        <v>177</v>
      </c>
      <c r="C54" s="160"/>
      <c r="D54" s="160"/>
      <c r="E54" s="160"/>
      <c r="F54" s="112">
        <v>655</v>
      </c>
      <c r="G54" s="161"/>
      <c r="H54" s="162"/>
      <c r="I54" s="162"/>
      <c r="J54" s="162"/>
      <c r="K54" s="162"/>
      <c r="L54" s="162"/>
      <c r="M54" s="162"/>
      <c r="N54" s="162"/>
      <c r="O54" s="162"/>
      <c r="P54" s="163"/>
    </row>
    <row r="55" spans="2:16" ht="13.5" customHeight="1" thickTop="1"/>
    <row r="56" spans="2:16" ht="17.25" customHeight="1">
      <c r="B56" s="143" t="s">
        <v>72</v>
      </c>
      <c r="C56" s="14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4" t="s">
        <v>73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47" t="s">
        <v>74</v>
      </c>
      <c r="O57" s="145"/>
      <c r="P57" s="148"/>
    </row>
    <row r="58" spans="2:16" ht="17.149999999999999" customHeight="1">
      <c r="B58" s="149" t="s">
        <v>75</v>
      </c>
      <c r="C58" s="150"/>
      <c r="D58" s="151"/>
      <c r="E58" s="149" t="s">
        <v>76</v>
      </c>
      <c r="F58" s="150"/>
      <c r="G58" s="151"/>
      <c r="H58" s="150" t="s">
        <v>77</v>
      </c>
      <c r="I58" s="150"/>
      <c r="J58" s="150"/>
      <c r="K58" s="152" t="s">
        <v>78</v>
      </c>
      <c r="L58" s="150"/>
      <c r="M58" s="153"/>
      <c r="N58" s="154"/>
      <c r="O58" s="150"/>
      <c r="P58" s="155"/>
    </row>
    <row r="59" spans="2:16" ht="20.149999999999999" customHeight="1">
      <c r="B59" s="168" t="s">
        <v>79</v>
      </c>
      <c r="C59" s="169"/>
      <c r="D59" s="58" t="b">
        <v>1</v>
      </c>
      <c r="E59" s="168" t="s">
        <v>80</v>
      </c>
      <c r="F59" s="169"/>
      <c r="G59" s="58" t="b">
        <v>1</v>
      </c>
      <c r="H59" s="170" t="s">
        <v>81</v>
      </c>
      <c r="I59" s="169"/>
      <c r="J59" s="58" t="b">
        <v>1</v>
      </c>
      <c r="K59" s="170" t="s">
        <v>82</v>
      </c>
      <c r="L59" s="169"/>
      <c r="M59" s="58" t="b">
        <v>1</v>
      </c>
      <c r="N59" s="171" t="s">
        <v>83</v>
      </c>
      <c r="O59" s="169"/>
      <c r="P59" s="58" t="b">
        <v>1</v>
      </c>
    </row>
    <row r="60" spans="2:16" ht="20.149999999999999" customHeight="1">
      <c r="B60" s="168" t="s">
        <v>84</v>
      </c>
      <c r="C60" s="169"/>
      <c r="D60" s="58" t="b">
        <v>1</v>
      </c>
      <c r="E60" s="168" t="s">
        <v>85</v>
      </c>
      <c r="F60" s="169"/>
      <c r="G60" s="58" t="b">
        <v>1</v>
      </c>
      <c r="H60" s="170" t="s">
        <v>86</v>
      </c>
      <c r="I60" s="169"/>
      <c r="J60" s="58" t="b">
        <v>1</v>
      </c>
      <c r="K60" s="170" t="s">
        <v>87</v>
      </c>
      <c r="L60" s="169"/>
      <c r="M60" s="58" t="b">
        <v>1</v>
      </c>
      <c r="N60" s="171" t="s">
        <v>88</v>
      </c>
      <c r="O60" s="169"/>
      <c r="P60" s="58" t="b">
        <v>1</v>
      </c>
    </row>
    <row r="61" spans="2:16" ht="20.149999999999999" customHeight="1">
      <c r="B61" s="168" t="s">
        <v>89</v>
      </c>
      <c r="C61" s="169"/>
      <c r="D61" s="58" t="b">
        <v>1</v>
      </c>
      <c r="E61" s="168" t="s">
        <v>90</v>
      </c>
      <c r="F61" s="169"/>
      <c r="G61" s="58" t="b">
        <v>1</v>
      </c>
      <c r="H61" s="170" t="s">
        <v>91</v>
      </c>
      <c r="I61" s="169"/>
      <c r="J61" s="58" t="b">
        <v>1</v>
      </c>
      <c r="K61" s="170" t="s">
        <v>92</v>
      </c>
      <c r="L61" s="169"/>
      <c r="M61" s="58" t="b">
        <v>1</v>
      </c>
      <c r="N61" s="171" t="s">
        <v>93</v>
      </c>
      <c r="O61" s="169"/>
      <c r="P61" s="58" t="b">
        <v>1</v>
      </c>
    </row>
    <row r="62" spans="2:16" ht="20.149999999999999" customHeight="1">
      <c r="B62" s="170" t="s">
        <v>91</v>
      </c>
      <c r="C62" s="169"/>
      <c r="D62" s="58" t="b">
        <v>1</v>
      </c>
      <c r="E62" s="168" t="s">
        <v>94</v>
      </c>
      <c r="F62" s="169"/>
      <c r="G62" s="58" t="b">
        <v>1</v>
      </c>
      <c r="H62" s="170" t="s">
        <v>95</v>
      </c>
      <c r="I62" s="169"/>
      <c r="J62" s="58" t="b">
        <v>0</v>
      </c>
      <c r="K62" s="170" t="s">
        <v>96</v>
      </c>
      <c r="L62" s="169"/>
      <c r="M62" s="58" t="b">
        <v>1</v>
      </c>
      <c r="N62" s="171" t="s">
        <v>86</v>
      </c>
      <c r="O62" s="169"/>
      <c r="P62" s="58" t="b">
        <v>1</v>
      </c>
    </row>
    <row r="63" spans="2:16" ht="20.149999999999999" customHeight="1">
      <c r="B63" s="170" t="s">
        <v>97</v>
      </c>
      <c r="C63" s="169"/>
      <c r="D63" s="58" t="b">
        <v>1</v>
      </c>
      <c r="E63" s="168" t="s">
        <v>98</v>
      </c>
      <c r="F63" s="169"/>
      <c r="G63" s="58" t="b">
        <v>1</v>
      </c>
      <c r="H63" s="68"/>
      <c r="I63" s="69"/>
      <c r="J63" s="70"/>
      <c r="K63" s="170" t="s">
        <v>99</v>
      </c>
      <c r="L63" s="169"/>
      <c r="M63" s="58" t="b">
        <v>1</v>
      </c>
      <c r="N63" s="171" t="s">
        <v>170</v>
      </c>
      <c r="O63" s="169"/>
      <c r="P63" s="58" t="b">
        <v>1</v>
      </c>
    </row>
    <row r="64" spans="2:16" ht="20.149999999999999" customHeight="1">
      <c r="B64" s="170" t="s">
        <v>100</v>
      </c>
      <c r="C64" s="169"/>
      <c r="D64" s="58" t="b">
        <v>0</v>
      </c>
      <c r="E64" s="168" t="s">
        <v>101</v>
      </c>
      <c r="F64" s="169"/>
      <c r="G64" s="58" t="b">
        <v>1</v>
      </c>
      <c r="H64" s="71"/>
      <c r="I64" s="72"/>
      <c r="J64" s="73"/>
      <c r="K64" s="178" t="s">
        <v>102</v>
      </c>
      <c r="L64" s="179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8" t="s">
        <v>165</v>
      </c>
      <c r="F65" s="16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2" t="s">
        <v>108</v>
      </c>
      <c r="C69" s="172"/>
      <c r="D69" s="81"/>
      <c r="E69" s="81"/>
      <c r="F69" s="174" t="s">
        <v>109</v>
      </c>
      <c r="G69" s="176" t="s">
        <v>110</v>
      </c>
      <c r="H69" s="81"/>
      <c r="I69" s="172" t="s">
        <v>111</v>
      </c>
      <c r="J69" s="172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73"/>
      <c r="C70" s="173"/>
      <c r="D70" s="85"/>
      <c r="E70" s="86"/>
      <c r="F70" s="175"/>
      <c r="G70" s="177"/>
      <c r="H70" s="87"/>
      <c r="I70" s="173"/>
      <c r="J70" s="173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178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1</v>
      </c>
      <c r="Q71" s="107"/>
    </row>
    <row r="72" spans="2:17" ht="20.149999999999999" customHeight="1">
      <c r="B72" s="100" t="s">
        <v>120</v>
      </c>
      <c r="C72" s="60">
        <v>-161.9</v>
      </c>
      <c r="D72" s="60">
        <v>-162.30000000000001</v>
      </c>
      <c r="E72" s="100" t="s">
        <v>121</v>
      </c>
      <c r="F72" s="60">
        <v>23.7</v>
      </c>
      <c r="G72" s="60">
        <v>22</v>
      </c>
      <c r="H72" s="101"/>
      <c r="I72" s="97" t="s">
        <v>122</v>
      </c>
      <c r="J72" s="59">
        <v>0</v>
      </c>
      <c r="K72" s="98" t="s">
        <v>179</v>
      </c>
      <c r="L72" s="59">
        <v>0</v>
      </c>
      <c r="M72" s="98" t="s">
        <v>123</v>
      </c>
      <c r="N72" s="59">
        <v>0</v>
      </c>
      <c r="O72" s="98" t="s">
        <v>181</v>
      </c>
      <c r="P72" s="59">
        <v>0</v>
      </c>
      <c r="Q72" s="107"/>
    </row>
    <row r="73" spans="2:17" ht="20.149999999999999" customHeight="1">
      <c r="B73" s="100" t="s">
        <v>124</v>
      </c>
      <c r="C73" s="60">
        <v>-157.30000000000001</v>
      </c>
      <c r="D73" s="60">
        <v>-157.80000000000001</v>
      </c>
      <c r="E73" s="102" t="s">
        <v>125</v>
      </c>
      <c r="F73" s="61">
        <v>25</v>
      </c>
      <c r="G73" s="61">
        <v>26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180</v>
      </c>
      <c r="P73" s="59">
        <v>1</v>
      </c>
      <c r="Q73" s="107"/>
    </row>
    <row r="74" spans="2:17" ht="20.149999999999999" customHeight="1">
      <c r="B74" s="100" t="s">
        <v>129</v>
      </c>
      <c r="C74" s="60">
        <v>-172.1</v>
      </c>
      <c r="D74" s="60">
        <v>-185.1</v>
      </c>
      <c r="E74" s="102" t="s">
        <v>130</v>
      </c>
      <c r="F74" s="62">
        <v>20</v>
      </c>
      <c r="G74" s="62">
        <v>20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49999999999999" customHeight="1">
      <c r="B75" s="100" t="s">
        <v>134</v>
      </c>
      <c r="C75" s="60">
        <v>-124.8</v>
      </c>
      <c r="D75" s="60">
        <v>-126</v>
      </c>
      <c r="E75" s="102" t="s">
        <v>135</v>
      </c>
      <c r="F75" s="62">
        <v>40</v>
      </c>
      <c r="G75" s="62">
        <v>40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49999999999999" customHeight="1">
      <c r="B76" s="100" t="s">
        <v>139</v>
      </c>
      <c r="C76" s="60">
        <v>33.1</v>
      </c>
      <c r="D76" s="60">
        <v>31.9</v>
      </c>
      <c r="E76" s="102" t="s">
        <v>140</v>
      </c>
      <c r="F76" s="62">
        <v>40</v>
      </c>
      <c r="G76" s="62">
        <v>40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>
      <c r="B77" s="100" t="s">
        <v>144</v>
      </c>
      <c r="C77" s="60">
        <v>29.3</v>
      </c>
      <c r="D77" s="60">
        <v>27.9</v>
      </c>
      <c r="E77" s="102" t="s">
        <v>145</v>
      </c>
      <c r="F77" s="62">
        <v>260</v>
      </c>
      <c r="G77" s="62">
        <v>255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>
      <c r="B78" s="100" t="s">
        <v>149</v>
      </c>
      <c r="C78" s="60">
        <v>27.1</v>
      </c>
      <c r="D78" s="60">
        <v>25.6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4</v>
      </c>
      <c r="O78" s="81"/>
      <c r="P78" s="81"/>
    </row>
    <row r="79" spans="2:17" ht="20.149999999999999" customHeight="1">
      <c r="B79" s="100" t="s">
        <v>154</v>
      </c>
      <c r="C79" s="60">
        <v>25.9</v>
      </c>
      <c r="D79" s="60">
        <v>24.3</v>
      </c>
      <c r="E79" s="100" t="s">
        <v>155</v>
      </c>
      <c r="F79" s="60">
        <v>15.4</v>
      </c>
      <c r="G79" s="60">
        <v>15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>
      <c r="B80" s="105" t="s">
        <v>159</v>
      </c>
      <c r="C80" s="64">
        <v>7.4200000000000001E-5</v>
      </c>
      <c r="D80" s="64">
        <v>3.8399999999999998E-5</v>
      </c>
      <c r="E80" s="102" t="s">
        <v>160</v>
      </c>
      <c r="F80" s="61">
        <v>75.599999999999994</v>
      </c>
      <c r="G80" s="61">
        <v>57.4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1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9" t="s">
        <v>164</v>
      </c>
      <c r="C84" s="129"/>
    </row>
    <row r="85" spans="2:16" ht="15" customHeight="1">
      <c r="B85" s="130" t="s">
        <v>182</v>
      </c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2"/>
    </row>
    <row r="86" spans="2:16" ht="15" customHeight="1">
      <c r="B86" s="116" t="s">
        <v>183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22" t="s">
        <v>188</v>
      </c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4"/>
    </row>
    <row r="88" spans="2:16" ht="15" customHeight="1">
      <c r="B88" s="116" t="s">
        <v>184</v>
      </c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98" yWindow="1262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2024-04-07T19:18:27Z</dcterms:modified>
</cp:coreProperties>
</file>