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3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<sst xmlns="http://schemas.openxmlformats.org/spreadsheetml/2006/main" count="210" uniqueCount="198">
  <si>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</si>
  <si>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</si>
  <si>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</si>
  <si>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</si>
  <si>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</si>
  <si>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</si>
  <si>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</si>
  <si>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</si>
  <si>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</si>
  <si>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</si>
  <si>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</si>
  <si>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</si>
  <si>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</si>
  <si>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</si>
  <si>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</si>
  <si>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</si>
  <si>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</si>
  <si>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</si>
  <si>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</si>
  <si>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</si>
  <si>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</si>
  <si>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</si>
  <si>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</si>
  <si>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</si>
  <si>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</si>
  <si>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</si>
  <si>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</si>
  <si>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</si>
  <si>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</si>
  <si>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</si>
  <si>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</si>
  <si>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</si>
  <si>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</si>
  <si>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</si>
  <si>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</si>
  <si>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</si>
  <si>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</si>
  <si>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</si>
  <si>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</si>
  <si>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</si>
  <si>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</si>
  <si>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</si>
  <si>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</si>
  <si>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</si>
  <si>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</si>
  <si>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</si>
  <si>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</si>
  <si>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</si>
  <si>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</si>
  <si>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</si>
  <si>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</si>
  <si>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</si>
  <si>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</si>
  <si>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</si>
  <si>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</si>
  <si>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</si>
  <si>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</si>
  <si>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</si>
  <si>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</si>
  <si>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</si>
  <si>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</si>
  <si>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</si>
  <si>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</si>
  <si>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</si>
  <si>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</si>
  <si>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</si>
  <si>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</si>
  <si>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</si>
  <si>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</si>
  <si>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</si>
  <si>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</si>
  <si>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</si>
  <si>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</si>
  <si>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</si>
  <si>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</si>
  <si>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</si>
  <si>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</si>
  <si>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</si>
  <si>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</si>
  <si>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</si>
  <si>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</si>
  <si>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</si>
  <si>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</si>
  <si>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</si>
  <si>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</si>
  <si>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</si>
  <si>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</si>
  <si>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</si>
  <si>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</si>
  <si>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</si>
  <si>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</si>
  <si>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</si>
  <si>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</si>
  <si>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</si>
  <si>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</si>
  <si>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</si>
  <si>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</si>
  <si>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</si>
  <si>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</si>
  <si>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</si>
  <si>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</si>
  <si>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</si>
  <si>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</si>
  <si>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</si>
  <si>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</si>
  <si>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</si>
  <si>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</si>
  <si>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</si>
  <si>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</si>
  <si>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</si>
  <si>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</si>
  <si>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</si>
  <si>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</si>
  <si>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</si>
  <si>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</si>
  <si>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</si>
  <si>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</si>
  <si>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</si>
  <si>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</si>
  <si>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</si>
  <si>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</si>
  <si>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</si>
  <si>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</si>
  <si>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</si>
  <si>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</si>
  <si>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</si>
  <si>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</si>
  <si>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</si>
  <si>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</si>
  <si>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</si>
  <si>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</si>
  <si>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</si>
  <si>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</si>
  <si>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</si>
  <si>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</si>
  <si>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</si>
  <si>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</si>
  <si>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</si>
  <si>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</si>
  <si>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</si>
  <si>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</si>
  <si>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</si>
  <si>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</si>
  <si>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</si>
  <si>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</si>
  <si>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</si>
  <si>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</si>
  <si>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</si>
  <si>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</si>
  <si>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</si>
  <si>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</si>
  <si>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</si>
  <si>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</si>
  <si>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</si>
  <si>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</si>
  <si>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</si>
  <si>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</si>
  <si>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</si>
  <si>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</si>
  <si>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</si>
  <si>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</si>
  <si>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</si>
  <si>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</si>
  <si>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</si>
  <si>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</si>
  <si>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</si>
  <si>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</si>
  <si>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</si>
  <si>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</si>
  <si>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</si>
  <si>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</si>
  <si>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</si>
  <si>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</si>
  <si>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</si>
  <si>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</si>
  <si>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</si>
  <si>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</si>
  <si>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</si>
  <si>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김예은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</si>
  <si>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</si>
  <si>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</si>
  <si>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</si>
  <si>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</si>
  <si>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</si>
  <si>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벽에 붙은 FSA 라디오노드가 연결오류로 숫자가 안나옴/ 전원선을 재연결해도 해결안됨</t>
  </si>
  <si>
    <t>돔 셔텨 El 70부터 소음이 시작 됨</t>
  </si>
  <si>
    <t>TMT</t>
  </si>
  <si>
    <t>BLG</t>
  </si>
  <si>
    <t>-</t>
  </si>
  <si>
    <t>M_065109-065110:K</t>
  </si>
  <si>
    <t>[10:00] DS9(영상확인) 프로그램 자동 종료 됨</t>
  </si>
  <si>
    <t>ENG-KSP</t>
  </si>
  <si>
    <t>[9:58]짙은 구름으로 인한 관측 대기/[15:14] 관측 재개</t>
  </si>
  <si>
    <t>N</t>
  </si>
  <si>
    <t>SW</t>
  </si>
  <si>
    <t>S</t>
  </si>
  <si>
    <t>C_065111-065112</t>
  </si>
  <si>
    <t>구름의 영향으로 오후/오전 flat 건너 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</si>
</sst>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vertical="center"/>
      <protection locked="0"/>
    </xf>
    <xf numFmtId="0" fontId="6" fillId="13" borderId="52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4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87" sqref="B87:P87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5" t="s">
        <v>0</v>
      </c>
      <c r="C2" s="12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6">
        <v>45375</v>
      </c>
      <c r="D3" s="127"/>
      <c r="E3" s="1"/>
      <c r="F3" s="1"/>
      <c r="G3" s="1"/>
      <c r="H3" s="1"/>
      <c r="I3" s="1"/>
      <c r="J3" s="1"/>
      <c r="K3" s="66" t="s">
        <v>2</v>
      </c>
      <c r="L3" s="128">
        <f>(P31-(P32+P33))/P31*100</f>
        <v>48.292682926829258</v>
      </c>
      <c r="M3" s="128"/>
      <c r="N3" s="66" t="s">
        <v>3</v>
      </c>
      <c r="O3" s="128">
        <f>(P31-P33)/P31*100</f>
        <v>100</v>
      </c>
      <c r="P3" s="128"/>
    </row>
    <row r="4" spans="2:16" ht="14.25" customHeight="1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5" t="s">
        <v>6</v>
      </c>
      <c r="C7" s="12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0.39652777777777781</v>
      </c>
      <c r="D9" s="8">
        <v>1.3</v>
      </c>
      <c r="E9" s="8">
        <v>15.6</v>
      </c>
      <c r="F9" s="8">
        <v>74.8</v>
      </c>
      <c r="G9" s="36" t="s">
        <v>193</v>
      </c>
      <c r="H9" s="8">
        <v>0.2</v>
      </c>
      <c r="I9" s="36">
        <v>99.6</v>
      </c>
      <c r="J9" s="9">
        <f>IF(L9, 1, 0) + IF(M9, 2, 0) + IF(N9, 4, 0) + IF(O9, 8, 0) + IF(P9, 16, 0)</f>
        <v>5</v>
      </c>
      <c r="K9" s="10" t="b">
        <v>1</v>
      </c>
      <c r="L9" s="10" t="b">
        <v>1</v>
      </c>
      <c r="M9" s="10" t="b">
        <v>0</v>
      </c>
      <c r="N9" s="10" t="b">
        <v>1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188</v>
      </c>
      <c r="E10" s="8">
        <v>13.7</v>
      </c>
      <c r="F10" s="8">
        <v>89.6</v>
      </c>
      <c r="G10" s="36" t="s">
        <v>194</v>
      </c>
      <c r="H10" s="8">
        <v>1.8</v>
      </c>
      <c r="I10" s="11"/>
      <c r="J10" s="9">
        <f>IF(L10, 1, 0) + IF(M10, 2, 0) + IF(N10, 4, 0) + IF(O10, 8, 0) + IF(P10, 16, 0)</f>
        <v>4</v>
      </c>
      <c r="K10" s="12" t="b">
        <v>1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0.78611111111111109</v>
      </c>
      <c r="D11" s="15">
        <v>0.9</v>
      </c>
      <c r="E11" s="15">
        <v>14.6</v>
      </c>
      <c r="F11" s="15">
        <v>60.9</v>
      </c>
      <c r="G11" s="36" t="s">
        <v>195</v>
      </c>
      <c r="H11" s="15">
        <v>1.5</v>
      </c>
      <c r="I11" s="16"/>
      <c r="J11" s="9">
        <f>IF(L11, 1, 0) + IF(M11, 2, 0) + IF(N11, 4, 0) + IF(O11, 8, 0) + IF(P11, 16, 0)</f>
        <v>1</v>
      </c>
      <c r="K11" s="12" t="b">
        <v>1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24.389583333333334</v>
      </c>
      <c r="D12" s="19">
        <f>AVERAGE(D9:D11)</f>
        <v>1.1000000000000001</v>
      </c>
      <c r="E12" s="19">
        <f>AVERAGE(E9:E11)</f>
        <v>14.633333333333333</v>
      </c>
      <c r="F12" s="20">
        <f>AVERAGE(F9:F11)</f>
        <v>75.099999999999994</v>
      </c>
      <c r="G12" s="21"/>
      <c r="H12" s="22">
        <f>AVERAGE(H9:H11)</f>
        <v>1.1666666666666667</v>
      </c>
      <c r="I12" s="23"/>
      <c r="J12" s="24">
        <f>AVERAGE(J9:J11)</f>
        <v>3.3333333333333335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5" t="s">
        <v>25</v>
      </c>
      <c r="C14" s="12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186</v>
      </c>
      <c r="F16" s="27" t="s">
        <v>191</v>
      </c>
      <c r="G16" s="27" t="s">
        <v>187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0.3520833333333333</v>
      </c>
      <c r="D17" s="28">
        <v>0.3527777777777778</v>
      </c>
      <c r="E17" s="28">
        <v>0.3756944444444445</v>
      </c>
      <c r="F17" s="28">
        <v>0.39444444444444443</v>
      </c>
      <c r="G17" s="28">
        <v>0.63888888888888895</v>
      </c>
      <c r="H17" s="28">
        <v>0.8125</v>
      </c>
      <c r="I17" s="28"/>
      <c r="J17" s="28"/>
      <c r="K17" s="28"/>
      <c r="L17" s="28"/>
      <c r="M17" s="28"/>
      <c r="N17" s="28"/>
      <c r="O17" s="28"/>
      <c r="P17" s="28">
        <v>0.81597222222222221</v>
      </c>
    </row>
    <row r="18" spans="2:16" ht="14.15" customHeight="1">
      <c r="B18" s="35" t="s">
        <v>43</v>
      </c>
      <c r="C18" s="27">
        <v>65076</v>
      </c>
      <c r="D18" s="27">
        <v>65077</v>
      </c>
      <c r="E18" s="27">
        <v>65087</v>
      </c>
      <c r="F18" s="27">
        <v>65099</v>
      </c>
      <c r="G18" s="27">
        <v>65113</v>
      </c>
      <c r="H18" s="27">
        <v>65226</v>
      </c>
      <c r="I18" s="27"/>
      <c r="J18" s="27"/>
      <c r="K18" s="27"/>
      <c r="L18" s="27"/>
      <c r="M18" s="27"/>
      <c r="N18" s="27"/>
      <c r="O18" s="27"/>
      <c r="P18" s="27">
        <v>65231</v>
      </c>
    </row>
    <row r="19" spans="2:16" ht="14.15" customHeight="1" thickBot="1">
      <c r="B19" s="13" t="s">
        <v>44</v>
      </c>
      <c r="C19" s="29"/>
      <c r="D19" s="27">
        <v>65081</v>
      </c>
      <c r="E19" s="30">
        <v>65098</v>
      </c>
      <c r="F19" s="30">
        <v>65112</v>
      </c>
      <c r="G19" s="30">
        <v>65225</v>
      </c>
      <c r="H19" s="30">
        <v>65230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12</v>
      </c>
      <c r="F20" s="33">
        <f t="shared" si="0"/>
        <v>14</v>
      </c>
      <c r="G20" s="33">
        <f t="shared" si="0"/>
        <v>113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4" t="s">
        <v>46</v>
      </c>
      <c r="C22" s="35" t="s">
        <v>21</v>
      </c>
      <c r="D22" s="35" t="s">
        <v>23</v>
      </c>
      <c r="E22" s="35" t="s">
        <v>47</v>
      </c>
      <c r="F22" s="135" t="s">
        <v>48</v>
      </c>
      <c r="G22" s="135"/>
      <c r="H22" s="135"/>
      <c r="I22" s="135"/>
      <c r="J22" s="35" t="s">
        <v>21</v>
      </c>
      <c r="K22" s="35" t="s">
        <v>23</v>
      </c>
      <c r="L22" s="35" t="s">
        <v>47</v>
      </c>
      <c r="M22" s="135" t="s">
        <v>48</v>
      </c>
      <c r="N22" s="135"/>
      <c r="O22" s="135"/>
      <c r="P22" s="135"/>
    </row>
    <row r="23" spans="2:16" ht="13.5" customHeight="1">
      <c r="B23" s="134"/>
      <c r="C23" s="106"/>
      <c r="D23" s="106"/>
      <c r="E23" s="36" t="s">
        <v>49</v>
      </c>
      <c r="F23" s="133"/>
      <c r="G23" s="133"/>
      <c r="H23" s="133"/>
      <c r="I23" s="133"/>
      <c r="J23" s="106"/>
      <c r="K23" s="106"/>
      <c r="L23" s="36" t="s">
        <v>50</v>
      </c>
      <c r="M23" s="133"/>
      <c r="N23" s="133"/>
      <c r="O23" s="133"/>
      <c r="P23" s="133"/>
    </row>
    <row r="24" spans="2:16" ht="13.5" customHeight="1">
      <c r="B24" s="134"/>
      <c r="C24" s="106"/>
      <c r="D24" s="106"/>
      <c r="E24" s="114" t="s">
        <v>175</v>
      </c>
      <c r="F24" s="133"/>
      <c r="G24" s="133"/>
      <c r="H24" s="133"/>
      <c r="I24" s="133"/>
      <c r="J24" s="106"/>
      <c r="K24" s="106"/>
      <c r="L24" s="36" t="s">
        <v>52</v>
      </c>
      <c r="M24" s="133"/>
      <c r="N24" s="133"/>
      <c r="O24" s="133"/>
      <c r="P24" s="133"/>
    </row>
    <row r="25" spans="2:16" ht="13.5" customHeight="1">
      <c r="B25" s="134"/>
      <c r="C25" s="106"/>
      <c r="D25" s="106"/>
      <c r="E25" s="114" t="s">
        <v>176</v>
      </c>
      <c r="F25" s="133"/>
      <c r="G25" s="133"/>
      <c r="H25" s="133"/>
      <c r="I25" s="133"/>
      <c r="J25" s="106"/>
      <c r="K25" s="106"/>
      <c r="L25" s="36" t="s">
        <v>51</v>
      </c>
      <c r="M25" s="133"/>
      <c r="N25" s="133"/>
      <c r="O25" s="133"/>
      <c r="P25" s="133"/>
    </row>
    <row r="26" spans="2:16" ht="13.5" customHeight="1">
      <c r="B26" s="134"/>
      <c r="C26" s="106"/>
      <c r="D26" s="106"/>
      <c r="E26" s="114" t="s">
        <v>169</v>
      </c>
      <c r="F26" s="133"/>
      <c r="G26" s="133"/>
      <c r="H26" s="133"/>
      <c r="I26" s="133"/>
      <c r="J26" s="106"/>
      <c r="K26" s="106"/>
      <c r="L26" s="36" t="s">
        <v>49</v>
      </c>
      <c r="M26" s="133"/>
      <c r="N26" s="133"/>
      <c r="O26" s="133"/>
      <c r="P26" s="133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5" t="s">
        <v>53</v>
      </c>
      <c r="C28" s="125"/>
      <c r="D28" s="12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0.17569444444444446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0.21388888888888891</v>
      </c>
      <c r="P30" s="46">
        <f>SUM(C30:J30,L30:N30)</f>
        <v>0.17569444444444446</v>
      </c>
    </row>
    <row r="31" spans="2:16" ht="14.15" customHeight="1">
      <c r="B31" s="37" t="s">
        <v>174</v>
      </c>
      <c r="C31" s="47">
        <v>0.19652777777777777</v>
      </c>
      <c r="D31" s="7">
        <v>0.21388888888888891</v>
      </c>
      <c r="E31" s="7"/>
      <c r="F31" s="7"/>
      <c r="G31" s="7"/>
      <c r="H31" s="7"/>
      <c r="I31" s="7"/>
      <c r="J31" s="7"/>
      <c r="K31" s="7">
        <v>1.6666666666666666E-2</v>
      </c>
      <c r="L31" s="7"/>
      <c r="M31" s="7"/>
      <c r="N31" s="7"/>
      <c r="O31" s="48"/>
      <c r="P31" s="46">
        <f>SUM(C31:N31)</f>
        <v>0.42708333333333331</v>
      </c>
    </row>
    <row r="32" spans="2:16" ht="14.15" customHeight="1">
      <c r="B32" s="37" t="s">
        <v>68</v>
      </c>
      <c r="C32" s="49">
        <v>2.8472222222222222E-2</v>
      </c>
      <c r="D32" s="50">
        <v>0.19236111111111112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0.22083333333333335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0.16805555555555554</v>
      </c>
      <c r="D34" s="110">
        <f t="shared" ref="D34:P34" si="1">D31-D32-D33</f>
        <v>2.1527777777777785E-2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1.6666666666666666E-2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5"/>
      <c r="P34" s="111">
        <f t="shared" si="1"/>
        <v>0.20624999999999996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0" t="s">
        <v>70</v>
      </c>
      <c r="C36" s="136" t="s">
        <v>189</v>
      </c>
      <c r="D36" s="136"/>
      <c r="E36" s="136" t="s">
        <v>196</v>
      </c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</row>
    <row r="37" spans="2:16" ht="18" customHeight="1">
      <c r="B37" s="141"/>
      <c r="C37" s="136"/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  <c r="P37" s="136"/>
    </row>
    <row r="38" spans="2:16" ht="18" customHeight="1">
      <c r="B38" s="141"/>
      <c r="C38" s="136"/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  <c r="P38" s="136"/>
    </row>
    <row r="39" spans="2:16" ht="18" customHeight="1">
      <c r="B39" s="141"/>
      <c r="C39" s="136"/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</row>
    <row r="40" spans="2:16" ht="18" customHeight="1">
      <c r="B40" s="141"/>
      <c r="C40" s="136"/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</row>
    <row r="41" spans="2:16" ht="18" customHeight="1">
      <c r="B41" s="142"/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7" t="s">
        <v>71</v>
      </c>
      <c r="C43" s="138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9"/>
    </row>
    <row r="44" spans="2:16" ht="14.15" customHeight="1">
      <c r="B44" s="122" t="s">
        <v>192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190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197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/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 thickBot="1">
      <c r="B52" s="156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5" customHeight="1" thickTop="1" thickBot="1">
      <c r="B53" s="164" t="s">
        <v>172</v>
      </c>
      <c r="C53" s="165"/>
      <c r="D53" s="112"/>
      <c r="E53" s="112"/>
      <c r="F53" s="112"/>
      <c r="G53" s="166"/>
      <c r="H53" s="165"/>
      <c r="I53" s="165"/>
      <c r="J53" s="165"/>
      <c r="K53" s="165"/>
      <c r="L53" s="165"/>
      <c r="M53" s="165"/>
      <c r="N53" s="165"/>
      <c r="O53" s="165"/>
      <c r="P53" s="167"/>
    </row>
    <row r="54" spans="2:16" ht="14.15" customHeight="1" thickTop="1" thickBot="1">
      <c r="B54" s="159" t="s">
        <v>177</v>
      </c>
      <c r="C54" s="160"/>
      <c r="D54" s="160"/>
      <c r="E54" s="160"/>
      <c r="F54" s="113">
        <v>1578</v>
      </c>
      <c r="G54" s="161"/>
      <c r="H54" s="162"/>
      <c r="I54" s="162"/>
      <c r="J54" s="162"/>
      <c r="K54" s="162"/>
      <c r="L54" s="162"/>
      <c r="M54" s="162"/>
      <c r="N54" s="162"/>
      <c r="O54" s="162"/>
      <c r="P54" s="163"/>
    </row>
    <row r="55" spans="2:16" ht="13.5" customHeight="1" thickTop="1"/>
    <row r="56" spans="2:16" ht="17.25" customHeight="1">
      <c r="B56" s="143" t="s">
        <v>72</v>
      </c>
      <c r="C56" s="14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4" t="s">
        <v>73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6"/>
      <c r="N57" s="147" t="s">
        <v>74</v>
      </c>
      <c r="O57" s="145"/>
      <c r="P57" s="148"/>
    </row>
    <row r="58" spans="2:16" ht="17.149999999999999" customHeight="1">
      <c r="B58" s="149" t="s">
        <v>75</v>
      </c>
      <c r="C58" s="150"/>
      <c r="D58" s="151"/>
      <c r="E58" s="149" t="s">
        <v>76</v>
      </c>
      <c r="F58" s="150"/>
      <c r="G58" s="151"/>
      <c r="H58" s="150" t="s">
        <v>77</v>
      </c>
      <c r="I58" s="150"/>
      <c r="J58" s="150"/>
      <c r="K58" s="152" t="s">
        <v>78</v>
      </c>
      <c r="L58" s="150"/>
      <c r="M58" s="153"/>
      <c r="N58" s="154"/>
      <c r="O58" s="150"/>
      <c r="P58" s="155"/>
    </row>
    <row r="59" spans="2:16" ht="20.149999999999999" customHeight="1">
      <c r="B59" s="168" t="s">
        <v>79</v>
      </c>
      <c r="C59" s="169"/>
      <c r="D59" s="58" t="b">
        <v>1</v>
      </c>
      <c r="E59" s="168" t="s">
        <v>80</v>
      </c>
      <c r="F59" s="169"/>
      <c r="G59" s="58" t="b">
        <v>1</v>
      </c>
      <c r="H59" s="170" t="s">
        <v>81</v>
      </c>
      <c r="I59" s="169"/>
      <c r="J59" s="58" t="b">
        <v>1</v>
      </c>
      <c r="K59" s="170" t="s">
        <v>82</v>
      </c>
      <c r="L59" s="169"/>
      <c r="M59" s="58" t="b">
        <v>1</v>
      </c>
      <c r="N59" s="171" t="s">
        <v>83</v>
      </c>
      <c r="O59" s="169"/>
      <c r="P59" s="58" t="b">
        <v>1</v>
      </c>
    </row>
    <row r="60" spans="2:16" ht="20.149999999999999" customHeight="1">
      <c r="B60" s="168" t="s">
        <v>84</v>
      </c>
      <c r="C60" s="169"/>
      <c r="D60" s="58" t="b">
        <v>1</v>
      </c>
      <c r="E60" s="168" t="s">
        <v>85</v>
      </c>
      <c r="F60" s="169"/>
      <c r="G60" s="58" t="b">
        <v>1</v>
      </c>
      <c r="H60" s="170" t="s">
        <v>86</v>
      </c>
      <c r="I60" s="169"/>
      <c r="J60" s="58" t="b">
        <v>1</v>
      </c>
      <c r="K60" s="170" t="s">
        <v>87</v>
      </c>
      <c r="L60" s="169"/>
      <c r="M60" s="58" t="b">
        <v>1</v>
      </c>
      <c r="N60" s="171" t="s">
        <v>88</v>
      </c>
      <c r="O60" s="169"/>
      <c r="P60" s="58" t="b">
        <v>1</v>
      </c>
    </row>
    <row r="61" spans="2:16" ht="20.149999999999999" customHeight="1">
      <c r="B61" s="168" t="s">
        <v>89</v>
      </c>
      <c r="C61" s="169"/>
      <c r="D61" s="58" t="b">
        <v>1</v>
      </c>
      <c r="E61" s="168" t="s">
        <v>90</v>
      </c>
      <c r="F61" s="169"/>
      <c r="G61" s="58" t="b">
        <v>1</v>
      </c>
      <c r="H61" s="170" t="s">
        <v>91</v>
      </c>
      <c r="I61" s="169"/>
      <c r="J61" s="58" t="b">
        <v>1</v>
      </c>
      <c r="K61" s="170" t="s">
        <v>92</v>
      </c>
      <c r="L61" s="169"/>
      <c r="M61" s="58" t="b">
        <v>1</v>
      </c>
      <c r="N61" s="171" t="s">
        <v>93</v>
      </c>
      <c r="O61" s="169"/>
      <c r="P61" s="58" t="b">
        <v>1</v>
      </c>
    </row>
    <row r="62" spans="2:16" ht="20.149999999999999" customHeight="1">
      <c r="B62" s="170" t="s">
        <v>91</v>
      </c>
      <c r="C62" s="169"/>
      <c r="D62" s="58" t="b">
        <v>1</v>
      </c>
      <c r="E62" s="168" t="s">
        <v>94</v>
      </c>
      <c r="F62" s="169"/>
      <c r="G62" s="58" t="b">
        <v>1</v>
      </c>
      <c r="H62" s="170" t="s">
        <v>95</v>
      </c>
      <c r="I62" s="169"/>
      <c r="J62" s="58" t="b">
        <v>0</v>
      </c>
      <c r="K62" s="170" t="s">
        <v>96</v>
      </c>
      <c r="L62" s="169"/>
      <c r="M62" s="58" t="b">
        <v>1</v>
      </c>
      <c r="N62" s="171" t="s">
        <v>86</v>
      </c>
      <c r="O62" s="169"/>
      <c r="P62" s="58" t="b">
        <v>1</v>
      </c>
    </row>
    <row r="63" spans="2:16" ht="20.149999999999999" customHeight="1">
      <c r="B63" s="170" t="s">
        <v>97</v>
      </c>
      <c r="C63" s="169"/>
      <c r="D63" s="58" t="b">
        <v>1</v>
      </c>
      <c r="E63" s="168" t="s">
        <v>98</v>
      </c>
      <c r="F63" s="169"/>
      <c r="G63" s="58" t="b">
        <v>1</v>
      </c>
      <c r="H63" s="68"/>
      <c r="I63" s="69"/>
      <c r="J63" s="70"/>
      <c r="K63" s="170" t="s">
        <v>99</v>
      </c>
      <c r="L63" s="169"/>
      <c r="M63" s="58" t="b">
        <v>1</v>
      </c>
      <c r="N63" s="171" t="s">
        <v>170</v>
      </c>
      <c r="O63" s="169"/>
      <c r="P63" s="58" t="b">
        <v>1</v>
      </c>
    </row>
    <row r="64" spans="2:16" ht="20.149999999999999" customHeight="1">
      <c r="B64" s="170" t="s">
        <v>100</v>
      </c>
      <c r="C64" s="169"/>
      <c r="D64" s="58" t="b">
        <v>0</v>
      </c>
      <c r="E64" s="168" t="s">
        <v>101</v>
      </c>
      <c r="F64" s="169"/>
      <c r="G64" s="58" t="b">
        <v>1</v>
      </c>
      <c r="H64" s="71"/>
      <c r="I64" s="72"/>
      <c r="J64" s="73"/>
      <c r="K64" s="178" t="s">
        <v>102</v>
      </c>
      <c r="L64" s="179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8" t="s">
        <v>165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2" t="s">
        <v>108</v>
      </c>
      <c r="C69" s="172"/>
      <c r="D69" s="81"/>
      <c r="E69" s="81"/>
      <c r="F69" s="174" t="s">
        <v>109</v>
      </c>
      <c r="G69" s="176" t="s">
        <v>110</v>
      </c>
      <c r="H69" s="81"/>
      <c r="I69" s="172" t="s">
        <v>111</v>
      </c>
      <c r="J69" s="172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179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-161.4</v>
      </c>
      <c r="D72" s="60">
        <v>-162.1</v>
      </c>
      <c r="E72" s="100" t="s">
        <v>121</v>
      </c>
      <c r="F72" s="60">
        <v>24.5</v>
      </c>
      <c r="G72" s="60">
        <v>22.6</v>
      </c>
      <c r="H72" s="101"/>
      <c r="I72" s="97" t="s">
        <v>122</v>
      </c>
      <c r="J72" s="59">
        <v>0</v>
      </c>
      <c r="K72" s="98" t="s">
        <v>180</v>
      </c>
      <c r="L72" s="59">
        <v>0</v>
      </c>
      <c r="M72" s="98" t="s">
        <v>123</v>
      </c>
      <c r="N72" s="59">
        <v>0</v>
      </c>
      <c r="O72" s="98" t="s">
        <v>182</v>
      </c>
      <c r="P72" s="59">
        <v>0</v>
      </c>
      <c r="Q72" s="107"/>
    </row>
    <row r="73" spans="2:17" ht="20.149999999999999" customHeight="1">
      <c r="B73" s="100" t="s">
        <v>124</v>
      </c>
      <c r="C73" s="60">
        <v>-156.6</v>
      </c>
      <c r="D73" s="60">
        <v>-157.5</v>
      </c>
      <c r="E73" s="102" t="s">
        <v>125</v>
      </c>
      <c r="F73" s="61">
        <v>24</v>
      </c>
      <c r="G73" s="61">
        <v>24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181</v>
      </c>
      <c r="P73" s="59">
        <v>1</v>
      </c>
      <c r="Q73" s="107"/>
    </row>
    <row r="74" spans="2:17" ht="20.149999999999999" customHeight="1">
      <c r="B74" s="100" t="s">
        <v>129</v>
      </c>
      <c r="C74" s="60">
        <v>-182.4</v>
      </c>
      <c r="D74" s="60">
        <v>-172.8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-124</v>
      </c>
      <c r="D75" s="60">
        <v>-125.7</v>
      </c>
      <c r="E75" s="102" t="s">
        <v>135</v>
      </c>
      <c r="F75" s="62">
        <v>40</v>
      </c>
      <c r="G75" s="62">
        <v>40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34</v>
      </c>
      <c r="D76" s="60">
        <v>32.200000000000003</v>
      </c>
      <c r="E76" s="102" t="s">
        <v>140</v>
      </c>
      <c r="F76" s="62">
        <v>45</v>
      </c>
      <c r="G76" s="62">
        <v>45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30.2</v>
      </c>
      <c r="D77" s="60">
        <v>28.4</v>
      </c>
      <c r="E77" s="102" t="s">
        <v>145</v>
      </c>
      <c r="F77" s="62">
        <v>260</v>
      </c>
      <c r="G77" s="62">
        <v>255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28</v>
      </c>
      <c r="D78" s="60">
        <v>26.2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4</v>
      </c>
      <c r="O78" s="81"/>
      <c r="P78" s="81"/>
    </row>
    <row r="79" spans="2:17" ht="20.149999999999999" customHeight="1">
      <c r="B79" s="100" t="s">
        <v>154</v>
      </c>
      <c r="C79" s="60">
        <v>26.8</v>
      </c>
      <c r="D79" s="60">
        <v>24.9</v>
      </c>
      <c r="E79" s="100" t="s">
        <v>155</v>
      </c>
      <c r="F79" s="60">
        <v>16.3</v>
      </c>
      <c r="G79" s="60">
        <v>15.2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4.0399999999999999E-5</v>
      </c>
      <c r="D80" s="64">
        <v>6.86E-5</v>
      </c>
      <c r="E80" s="102" t="s">
        <v>160</v>
      </c>
      <c r="F80" s="61">
        <v>62.5</v>
      </c>
      <c r="G80" s="61">
        <v>66.7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9" t="s">
        <v>164</v>
      </c>
      <c r="C84" s="129"/>
    </row>
    <row r="85" spans="2:16" ht="15" customHeight="1">
      <c r="B85" s="130" t="s">
        <v>183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  <c r="N85" s="131"/>
      <c r="O85" s="131"/>
      <c r="P85" s="132"/>
    </row>
    <row r="86" spans="2:16" ht="15" customHeight="1">
      <c r="B86" s="116" t="s">
        <v>184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22" t="s">
        <v>185</v>
      </c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2024-03-24T19:54:28Z</dcterms:modified>
</cp:coreProperties>
</file>