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910" windowHeight="34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<sst xmlns="http://schemas.openxmlformats.org/spreadsheetml/2006/main" count="223" uniqueCount="206">
  <si>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</si>
  <si>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</si>
  <si>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</si>
  <si>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</si>
  <si>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</si>
  <si>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</si>
  <si>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</si>
  <si>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</si>
  <si>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</si>
  <si>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</si>
  <si>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</si>
  <si>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</si>
  <si>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</si>
  <si>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</si>
  <si>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</si>
  <si>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</si>
  <si>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</si>
  <si>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</si>
  <si>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</si>
  <si>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</si>
  <si>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</si>
  <si>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</si>
  <si>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</si>
  <si>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</si>
  <si>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</si>
  <si>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</si>
  <si>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</si>
  <si>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</si>
  <si>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</si>
  <si>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</si>
  <si>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</si>
  <si>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</si>
  <si>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</si>
  <si>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</si>
  <si>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</si>
  <si>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</si>
  <si>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</si>
  <si>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</si>
  <si>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</si>
  <si>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</si>
  <si>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</si>
  <si>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</si>
  <si>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</si>
  <si>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</si>
  <si>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</si>
  <si>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</si>
  <si>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</si>
  <si>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</si>
  <si>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</si>
  <si>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</si>
  <si>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</si>
  <si>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</si>
  <si>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</si>
  <si>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</si>
  <si>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</si>
  <si>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</si>
  <si>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</si>
  <si>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</si>
  <si>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</si>
  <si>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</si>
  <si>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</si>
  <si>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</si>
  <si>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</si>
  <si>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</si>
  <si>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</si>
  <si>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</si>
  <si>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</si>
  <si>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</si>
  <si>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</si>
  <si>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</si>
  <si>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</si>
  <si>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</si>
  <si>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</si>
  <si>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</si>
  <si>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</si>
  <si>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</si>
  <si>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</si>
  <si>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</si>
  <si>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</si>
  <si>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</si>
  <si>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</si>
  <si>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</si>
  <si>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</si>
  <si>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</si>
  <si>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</si>
  <si>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</si>
  <si>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</si>
  <si>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</si>
  <si>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</si>
  <si>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</si>
  <si>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</si>
  <si>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</si>
  <si>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</si>
  <si>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</si>
  <si>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</si>
  <si>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</si>
  <si>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</si>
  <si>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</si>
  <si>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</si>
  <si>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</si>
  <si>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</si>
  <si>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</si>
  <si>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</si>
  <si>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</si>
  <si>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</si>
  <si>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</si>
  <si>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</si>
  <si>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</si>
  <si>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</si>
  <si>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</si>
  <si>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</si>
  <si>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</si>
  <si>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</si>
  <si>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</si>
  <si>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</si>
  <si>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</si>
  <si>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</si>
  <si>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</si>
  <si>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</si>
  <si>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</si>
  <si>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</si>
  <si>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</si>
  <si>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</si>
  <si>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</si>
  <si>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</si>
  <si>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</si>
  <si>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</si>
  <si>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</si>
  <si>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</si>
  <si>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</si>
  <si>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</si>
  <si>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</si>
  <si>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</si>
  <si>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</si>
  <si>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</si>
  <si>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</si>
  <si>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</si>
  <si>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</si>
  <si>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</si>
  <si>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</si>
  <si>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</si>
  <si>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</si>
  <si>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</si>
  <si>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</si>
  <si>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</si>
  <si>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</si>
  <si>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</si>
  <si>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</si>
  <si>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</si>
  <si>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</si>
  <si>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</si>
  <si>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</si>
  <si>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</si>
  <si>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</si>
  <si>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</si>
  <si>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</si>
  <si>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</si>
  <si>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</si>
  <si>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</si>
  <si>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</si>
  <si>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</si>
  <si>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</si>
  <si>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</si>
  <si>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</si>
  <si>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</si>
  <si>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</si>
  <si>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</si>
  <si>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</si>
  <si>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</si>
  <si>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</si>
  <si>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</si>
  <si>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</si>
  <si>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</si>
  <si>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</si>
  <si>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</si>
  <si>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</si>
  <si>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</si>
  <si>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</si>
  <si>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</si>
  <si>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</si>
  <si>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</si>
  <si>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</si>
  <si>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</si>
  <si>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</si>
  <si>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</si>
  <si>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KS2016-01-13:1370</t>
  </si>
  <si>
    <t>KG2016-06-02:1407</t>
  </si>
  <si>
    <t xml:space="preserve"> ALL</t>
  </si>
  <si>
    <t>PC-TCS
Crash</t>
  </si>
  <si>
    <t>ALL</t>
  </si>
  <si>
    <t>TMT</t>
  </si>
  <si>
    <t>장호우</t>
  </si>
  <si>
    <t xml:space="preserve">last KS4 script 1 </t>
  </si>
  <si>
    <t>-</t>
  </si>
  <si>
    <t>SE</t>
  </si>
  <si>
    <t>KSP: 02-06h</t>
  </si>
  <si>
    <t>강한 바람으로 방풍막 설치</t>
  </si>
  <si>
    <t>KS4</t>
  </si>
  <si>
    <t>B:049586_M</t>
  </si>
  <si>
    <t>T:049603</t>
  </si>
  <si>
    <t>049603: PC-TCS crash 이후 049604-049605: projid OBS로 기입됨</t>
  </si>
  <si>
    <t>E:049621_K,M</t>
  </si>
  <si>
    <t>049621: K,M .ic 동시 crashed</t>
  </si>
  <si>
    <t>NE</t>
  </si>
  <si>
    <t>12:10 구름으로 관측중단 // 관측종료</t>
  </si>
  <si>
    <t>B:049647_M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</si>
</sst>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7.5"/>
      <color indexed="8"/>
      <name val="맑은 고딕"/>
      <family val="3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7.5"/>
      <color theme="1"/>
      <name val="맑은 고딕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184" fontId="90" fillId="34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vertical="center"/>
    </xf>
    <xf numFmtId="0" fontId="100" fillId="0" borderId="32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2" xfId="0" applyFont="1" applyFill="1" applyBorder="1" applyAlignment="1">
      <alignment/>
    </xf>
    <xf numFmtId="0" fontId="93" fillId="0" borderId="33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/>
    </xf>
    <xf numFmtId="0" fontId="99" fillId="0" borderId="34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6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37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8" xfId="0" applyNumberFormat="1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183" fontId="90" fillId="34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0" fontId="90" fillId="36" borderId="43" xfId="0" applyFont="1" applyFill="1" applyBorder="1" applyAlignment="1">
      <alignment horizontal="center" vertical="center"/>
    </xf>
    <xf numFmtId="183" fontId="90" fillId="36" borderId="44" xfId="0" applyNumberFormat="1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0" borderId="47" xfId="0" applyNumberFormat="1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183" fontId="90" fillId="34" borderId="49" xfId="0" applyNumberFormat="1" applyFont="1" applyFill="1" applyBorder="1" applyAlignment="1">
      <alignment horizontal="center" vertical="center"/>
    </xf>
    <xf numFmtId="183" fontId="90" fillId="38" borderId="50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9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40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36" borderId="59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0" xfId="0" applyFont="1" applyFill="1" applyBorder="1" applyAlignment="1">
      <alignment horizontal="center" vertical="center"/>
    </xf>
    <xf numFmtId="1" fontId="90" fillId="0" borderId="61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7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93" fontId="95" fillId="34" borderId="24" xfId="0" applyNumberFormat="1" applyFont="1" applyFill="1" applyBorder="1" applyAlignment="1">
      <alignment horizontal="center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2" xfId="0" applyNumberFormat="1" applyFont="1" applyFill="1" applyBorder="1" applyAlignment="1">
      <alignment horizontal="center" vertical="center"/>
    </xf>
    <xf numFmtId="193" fontId="95" fillId="34" borderId="2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3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4" xfId="0" applyNumberFormat="1" applyFont="1" applyFill="1" applyBorder="1" applyAlignment="1">
      <alignment horizontal="center" vertical="center"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 wrapText="1"/>
    </xf>
    <xf numFmtId="193" fontId="102" fillId="34" borderId="69" xfId="0" applyNumberFormat="1" applyFont="1" applyFill="1" applyBorder="1" applyAlignment="1" quotePrefix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185" fontId="90" fillId="37" borderId="74" xfId="0" applyNumberFormat="1" applyFont="1" applyFill="1" applyBorder="1" applyAlignment="1">
      <alignment horizontal="right" vertical="center"/>
    </xf>
    <xf numFmtId="1" fontId="90" fillId="35" borderId="15" xfId="0" applyNumberFormat="1" applyFont="1" applyFill="1" applyBorder="1" applyAlignment="1">
      <alignment horizontal="center" vertical="center"/>
    </xf>
    <xf numFmtId="193" fontId="95" fillId="34" borderId="6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" fontId="90" fillId="0" borderId="0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100" fillId="0" borderId="77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8" xfId="0" applyNumberFormat="1" applyFont="1" applyBorder="1" applyAlignment="1">
      <alignment horizontal="left" vertical="center"/>
    </xf>
    <xf numFmtId="0" fontId="99" fillId="0" borderId="79" xfId="0" applyFont="1" applyBorder="1" applyAlignment="1">
      <alignment horizontal="center" vertical="center" wrapText="1"/>
    </xf>
    <xf numFmtId="0" fontId="99" fillId="0" borderId="69" xfId="0" applyFont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100" fillId="0" borderId="37" xfId="0" applyNumberFormat="1" applyFont="1" applyBorder="1" applyAlignment="1">
      <alignment horizontal="left" vertical="center"/>
    </xf>
    <xf numFmtId="0" fontId="100" fillId="0" borderId="80" xfId="0" applyNumberFormat="1" applyFont="1" applyBorder="1" applyAlignment="1">
      <alignment horizontal="left" vertical="center"/>
    </xf>
    <xf numFmtId="0" fontId="100" fillId="0" borderId="81" xfId="0" applyNumberFormat="1" applyFont="1" applyBorder="1" applyAlignment="1">
      <alignment horizontal="left" vertical="center"/>
    </xf>
    <xf numFmtId="0" fontId="95" fillId="0" borderId="37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80" xfId="33" applyNumberFormat="1" applyFont="1" applyFill="1" applyBorder="1" applyAlignment="1">
      <alignment horizontal="left" vertical="center"/>
      <protection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9" fillId="0" borderId="70" xfId="0" applyFont="1" applyBorder="1" applyAlignment="1">
      <alignment horizontal="center" vertical="center" wrapText="1"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83" xfId="0" applyNumberFormat="1" applyFont="1" applyFill="1" applyBorder="1" applyAlignment="1">
      <alignment horizontal="center" vertical="center" wrapText="1"/>
    </xf>
    <xf numFmtId="0" fontId="99" fillId="0" borderId="68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07" fillId="42" borderId="20" xfId="0" applyNumberFormat="1" applyFont="1" applyFill="1" applyBorder="1" applyAlignment="1">
      <alignment vertical="center" wrapText="1"/>
    </xf>
    <xf numFmtId="0" fontId="107" fillId="42" borderId="13" xfId="0" applyNumberFormat="1" applyFont="1" applyFill="1" applyBorder="1" applyAlignment="1">
      <alignment vertical="center" wrapText="1"/>
    </xf>
    <xf numFmtId="20" fontId="90" fillId="0" borderId="84" xfId="0" applyNumberFormat="1" applyFont="1" applyBorder="1" applyAlignment="1">
      <alignment horizontal="center" vertical="center"/>
    </xf>
    <xf numFmtId="20" fontId="90" fillId="0" borderId="85" xfId="0" applyNumberFormat="1" applyFont="1" applyBorder="1" applyAlignment="1">
      <alignment horizontal="center" vertical="center"/>
    </xf>
    <xf numFmtId="20" fontId="90" fillId="0" borderId="86" xfId="0" applyNumberFormat="1" applyFont="1" applyBorder="1" applyAlignment="1">
      <alignment horizontal="center" vertical="center"/>
    </xf>
    <xf numFmtId="0" fontId="108" fillId="42" borderId="20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87" xfId="0" applyFont="1" applyFill="1" applyBorder="1" applyAlignment="1">
      <alignment horizontal="center" vertical="center" wrapText="1"/>
    </xf>
    <xf numFmtId="0" fontId="107" fillId="42" borderId="20" xfId="0" applyNumberFormat="1" applyFont="1" applyFill="1" applyBorder="1" applyAlignment="1">
      <alignment horizontal="left" vertical="center" wrapText="1"/>
    </xf>
    <xf numFmtId="0" fontId="107" fillId="42" borderId="13" xfId="0" applyNumberFormat="1" applyFont="1" applyFill="1" applyBorder="1" applyAlignment="1">
      <alignment horizontal="left" vertical="center" wrapText="1"/>
    </xf>
    <xf numFmtId="0" fontId="99" fillId="0" borderId="88" xfId="0" applyFont="1" applyBorder="1" applyAlignment="1">
      <alignment horizontal="center" vertical="center" wrapText="1"/>
    </xf>
    <xf numFmtId="14" fontId="100" fillId="0" borderId="89" xfId="0" applyNumberFormat="1" applyFont="1" applyBorder="1" applyAlignment="1">
      <alignment horizontal="left" vertical="center"/>
    </xf>
    <xf numFmtId="0" fontId="100" fillId="0" borderId="90" xfId="0" applyNumberFormat="1" applyFont="1" applyBorder="1" applyAlignment="1">
      <alignment horizontal="left" vertical="center"/>
    </xf>
    <xf numFmtId="0" fontId="100" fillId="0" borderId="91" xfId="0" applyNumberFormat="1" applyFont="1" applyBorder="1" applyAlignment="1">
      <alignment horizontal="left" vertical="center"/>
    </xf>
    <xf numFmtId="0" fontId="99" fillId="0" borderId="92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93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94" xfId="0" applyFont="1" applyFill="1" applyBorder="1" applyAlignment="1">
      <alignment horizontal="center" vertical="center"/>
    </xf>
    <xf numFmtId="0" fontId="95" fillId="0" borderId="95" xfId="0" applyFont="1" applyFill="1" applyBorder="1" applyAlignment="1">
      <alignment horizontal="center" vertical="center"/>
    </xf>
    <xf numFmtId="0" fontId="91" fillId="0" borderId="96" xfId="0" applyFont="1" applyBorder="1" applyAlignment="1">
      <alignment horizontal="center" vertical="center"/>
    </xf>
    <xf numFmtId="0" fontId="91" fillId="0" borderId="97" xfId="0" applyFont="1" applyBorder="1" applyAlignment="1">
      <alignment horizontal="center" vertical="center"/>
    </xf>
    <xf numFmtId="0" fontId="91" fillId="0" borderId="98" xfId="0" applyFont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 wrapText="1"/>
    </xf>
    <xf numFmtId="0" fontId="95" fillId="0" borderId="32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8" fillId="0" borderId="89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0" borderId="91" xfId="0" applyFont="1" applyBorder="1" applyAlignment="1">
      <alignment horizontal="center" vertical="center"/>
    </xf>
    <xf numFmtId="0" fontId="98" fillId="0" borderId="100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J14" sqref="J14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8">
        <v>44180</v>
      </c>
      <c r="D3" s="239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29.79683972911964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136</v>
      </c>
    </row>
    <row r="9" spans="1:14" s="2" customFormat="1" ht="13.5" customHeight="1">
      <c r="A9" s="11"/>
      <c r="B9" s="17" t="s">
        <v>8</v>
      </c>
      <c r="C9" s="25">
        <v>0.45069444444444445</v>
      </c>
      <c r="D9" s="26">
        <v>1.5</v>
      </c>
      <c r="E9" s="26">
        <v>18.1</v>
      </c>
      <c r="F9" s="26">
        <v>81</v>
      </c>
      <c r="G9" s="27" t="s">
        <v>194</v>
      </c>
      <c r="H9" s="26">
        <v>2.7</v>
      </c>
      <c r="I9" s="28">
        <v>0.2</v>
      </c>
      <c r="J9" s="29">
        <v>5</v>
      </c>
      <c r="K9" s="11"/>
      <c r="L9" s="21">
        <v>2</v>
      </c>
      <c r="M9" s="73" t="s">
        <v>2</v>
      </c>
      <c r="N9" s="74" t="s">
        <v>137</v>
      </c>
    </row>
    <row r="10" spans="1:15" s="2" customFormat="1" ht="13.5" customHeight="1">
      <c r="A10" s="11"/>
      <c r="B10" s="17" t="s">
        <v>39</v>
      </c>
      <c r="C10" s="25">
        <v>0.5583333333333333</v>
      </c>
      <c r="D10" s="26" t="s">
        <v>193</v>
      </c>
      <c r="E10" s="26">
        <v>16.6</v>
      </c>
      <c r="F10" s="26">
        <v>86</v>
      </c>
      <c r="G10" s="27" t="s">
        <v>203</v>
      </c>
      <c r="H10" s="26">
        <v>4.3</v>
      </c>
      <c r="I10" s="11"/>
      <c r="J10" s="30">
        <v>16</v>
      </c>
      <c r="K10" s="11"/>
      <c r="L10" s="21">
        <v>4</v>
      </c>
      <c r="M10" s="73" t="s">
        <v>33</v>
      </c>
      <c r="N10" s="22" t="s">
        <v>98</v>
      </c>
      <c r="O10" s="3"/>
    </row>
    <row r="11" spans="1:15" s="2" customFormat="1" ht="13.5" customHeight="1" thickBot="1">
      <c r="A11" s="11"/>
      <c r="B11" s="31" t="s">
        <v>9</v>
      </c>
      <c r="C11" s="32">
        <v>0.7236111111111111</v>
      </c>
      <c r="D11" s="33" t="s">
        <v>193</v>
      </c>
      <c r="E11" s="33">
        <v>16</v>
      </c>
      <c r="F11" s="33">
        <v>89</v>
      </c>
      <c r="G11" s="27" t="s">
        <v>203</v>
      </c>
      <c r="H11" s="33">
        <v>3.7</v>
      </c>
      <c r="I11" s="11"/>
      <c r="J11" s="167">
        <v>16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24.272916666666667</v>
      </c>
      <c r="D12" s="36">
        <f>AVERAGE(D9:D11)</f>
        <v>1.5</v>
      </c>
      <c r="E12" s="36">
        <f>AVERAGE(E9:E11)</f>
        <v>16.900000000000002</v>
      </c>
      <c r="F12" s="37">
        <f>AVERAGE(F9:F11)</f>
        <v>85.33333333333333</v>
      </c>
      <c r="G12" s="11"/>
      <c r="H12" s="38">
        <f>AVERAGE(H9:H11)</f>
        <v>3.5666666666666664</v>
      </c>
      <c r="I12" s="11"/>
      <c r="J12" s="39">
        <f>AVERAGE(J9:J11)</f>
        <v>12.333333333333334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132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187</v>
      </c>
      <c r="E16" s="163" t="s">
        <v>190</v>
      </c>
      <c r="F16" s="171" t="s">
        <v>195</v>
      </c>
      <c r="G16" s="171" t="s">
        <v>197</v>
      </c>
      <c r="H16" s="163" t="s">
        <v>190</v>
      </c>
      <c r="I16" s="163" t="s">
        <v>189</v>
      </c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0.36874999999999997</v>
      </c>
      <c r="D17" s="25">
        <v>0.3756944444444445</v>
      </c>
      <c r="E17" s="25">
        <v>0.4152777777777778</v>
      </c>
      <c r="F17" s="25">
        <v>0.4465277777777778</v>
      </c>
      <c r="G17" s="25"/>
      <c r="H17" s="25"/>
      <c r="I17" s="25">
        <v>0.7083333333333334</v>
      </c>
      <c r="J17" s="25"/>
      <c r="K17" s="25"/>
      <c r="L17" s="25"/>
      <c r="M17" s="25"/>
      <c r="N17" s="25">
        <v>0.7145833333333332</v>
      </c>
    </row>
    <row r="18" spans="1:14" s="2" customFormat="1" ht="13.5" customHeight="1">
      <c r="A18" s="11"/>
      <c r="B18" s="63" t="s">
        <v>12</v>
      </c>
      <c r="C18" s="43">
        <v>49585</v>
      </c>
      <c r="D18" s="42">
        <v>49586</v>
      </c>
      <c r="E18" s="42">
        <f>D19+1</f>
        <v>49591</v>
      </c>
      <c r="F18" s="42">
        <f>E19+1</f>
        <v>49606</v>
      </c>
      <c r="G18" s="42"/>
      <c r="H18" s="42"/>
      <c r="I18" s="42">
        <v>49643</v>
      </c>
      <c r="J18" s="42"/>
      <c r="K18" s="42"/>
      <c r="L18" s="42"/>
      <c r="M18" s="42"/>
      <c r="N18" s="42">
        <v>49648</v>
      </c>
    </row>
    <row r="19" spans="1:14" s="2" customFormat="1" ht="13.5" customHeight="1" thickBot="1">
      <c r="A19" s="11"/>
      <c r="B19" s="64" t="s">
        <v>13</v>
      </c>
      <c r="C19" s="135"/>
      <c r="D19" s="43">
        <v>49590</v>
      </c>
      <c r="E19" s="43">
        <v>49605</v>
      </c>
      <c r="F19" s="43">
        <v>49642</v>
      </c>
      <c r="G19" s="43"/>
      <c r="H19" s="43"/>
      <c r="I19" s="43">
        <v>49647</v>
      </c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133</v>
      </c>
      <c r="C20" s="137"/>
      <c r="D20" s="138">
        <f aca="true" t="shared" si="0" ref="D20:M20">IF(ISNUMBER(D18),D19-D18+1,"")</f>
        <v>5</v>
      </c>
      <c r="E20" s="44">
        <f t="shared" si="0"/>
        <v>15</v>
      </c>
      <c r="F20" s="44">
        <f t="shared" si="0"/>
        <v>37</v>
      </c>
      <c r="G20" s="44">
        <f>IF(ISNUMBER(G18),G19-G18+1,"")</f>
      </c>
      <c r="H20" s="44">
        <f t="shared" si="0"/>
      </c>
      <c r="I20" s="44">
        <f>IF(ISNUMBER(I18),I19-I18+1,"")</f>
        <v>5</v>
      </c>
      <c r="J20" s="44">
        <f t="shared" si="0"/>
      </c>
      <c r="K20" s="44">
        <f t="shared" si="0"/>
      </c>
      <c r="L20" s="44">
        <f>IF(ISNUMBER(L18),L19-EL18+1,"")</f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1" t="s">
        <v>89</v>
      </c>
      <c r="C22" s="75" t="s">
        <v>90</v>
      </c>
      <c r="D22" s="76" t="s">
        <v>91</v>
      </c>
      <c r="E22" s="77" t="s">
        <v>92</v>
      </c>
      <c r="F22" s="200" t="s">
        <v>131</v>
      </c>
      <c r="G22" s="201"/>
      <c r="H22" s="202"/>
      <c r="I22" s="81" t="s">
        <v>90</v>
      </c>
      <c r="J22" s="76" t="s">
        <v>91</v>
      </c>
      <c r="K22" s="76" t="s">
        <v>92</v>
      </c>
      <c r="L22" s="200" t="s">
        <v>131</v>
      </c>
      <c r="M22" s="201"/>
      <c r="N22" s="202"/>
    </row>
    <row r="23" spans="1:14" s="2" customFormat="1" ht="15">
      <c r="A23" s="11"/>
      <c r="B23" s="222"/>
      <c r="C23" s="161"/>
      <c r="D23" s="161"/>
      <c r="E23" s="20" t="s">
        <v>94</v>
      </c>
      <c r="F23" s="193"/>
      <c r="G23" s="194"/>
      <c r="H23" s="195"/>
      <c r="I23" s="80"/>
      <c r="J23" s="20"/>
      <c r="K23" s="20" t="s">
        <v>93</v>
      </c>
      <c r="L23" s="193"/>
      <c r="M23" s="194"/>
      <c r="N23" s="195"/>
    </row>
    <row r="24" spans="1:14" s="2" customFormat="1" ht="18.75" customHeight="1">
      <c r="A24" s="11"/>
      <c r="B24" s="222"/>
      <c r="C24" s="162"/>
      <c r="D24" s="162"/>
      <c r="E24" s="78" t="s">
        <v>97</v>
      </c>
      <c r="F24" s="193"/>
      <c r="G24" s="194"/>
      <c r="H24" s="195"/>
      <c r="I24" s="80"/>
      <c r="J24" s="20"/>
      <c r="K24" s="79" t="s">
        <v>95</v>
      </c>
      <c r="L24" s="193"/>
      <c r="M24" s="194"/>
      <c r="N24" s="195"/>
    </row>
    <row r="25" spans="1:14" s="2" customFormat="1" ht="18.75" customHeight="1">
      <c r="A25" s="11" t="s">
        <v>96</v>
      </c>
      <c r="B25" s="222"/>
      <c r="C25" s="161"/>
      <c r="D25" s="161"/>
      <c r="E25" s="20" t="s">
        <v>95</v>
      </c>
      <c r="F25" s="193"/>
      <c r="G25" s="194"/>
      <c r="H25" s="195"/>
      <c r="I25" s="80"/>
      <c r="J25" s="20"/>
      <c r="K25" s="20" t="s">
        <v>97</v>
      </c>
      <c r="L25" s="193"/>
      <c r="M25" s="194"/>
      <c r="N25" s="195"/>
    </row>
    <row r="26" spans="1:14" s="2" customFormat="1" ht="18.75" customHeight="1">
      <c r="A26" s="11"/>
      <c r="B26" s="223"/>
      <c r="C26" s="161"/>
      <c r="D26" s="161"/>
      <c r="E26" s="164" t="s">
        <v>93</v>
      </c>
      <c r="F26" s="193"/>
      <c r="G26" s="194"/>
      <c r="H26" s="195"/>
      <c r="I26" s="80"/>
      <c r="J26" s="20"/>
      <c r="K26" s="20" t="s">
        <v>94</v>
      </c>
      <c r="L26" s="193"/>
      <c r="M26" s="194"/>
      <c r="N26" s="195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178</v>
      </c>
      <c r="E29" s="112" t="s">
        <v>179</v>
      </c>
      <c r="F29" s="112" t="s">
        <v>180</v>
      </c>
      <c r="G29" s="112" t="s">
        <v>181</v>
      </c>
      <c r="H29" s="112" t="s">
        <v>182</v>
      </c>
      <c r="I29" s="112" t="s">
        <v>144</v>
      </c>
      <c r="J29" s="112"/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140</v>
      </c>
      <c r="C30" s="123"/>
      <c r="D30" s="124">
        <v>0.08333333333333333</v>
      </c>
      <c r="E30" s="124"/>
      <c r="F30" s="124"/>
      <c r="G30" s="124"/>
      <c r="H30" s="124">
        <v>0.18888888888888888</v>
      </c>
      <c r="I30" s="124"/>
      <c r="J30" s="124"/>
      <c r="K30" s="124"/>
      <c r="L30" s="125"/>
      <c r="M30" s="117">
        <f>SUM(C30:L30)</f>
        <v>0.2722222222222222</v>
      </c>
      <c r="N30" s="126"/>
    </row>
    <row r="31" spans="1:14" s="2" customFormat="1" ht="13.5" customHeight="1">
      <c r="A31" s="11"/>
      <c r="B31" s="106" t="s">
        <v>34</v>
      </c>
      <c r="C31" s="114"/>
      <c r="D31" s="32">
        <v>0.08750000000000001</v>
      </c>
      <c r="E31" s="32"/>
      <c r="F31" s="32"/>
      <c r="G31" s="32"/>
      <c r="H31" s="32">
        <v>0.18888888888888888</v>
      </c>
      <c r="I31" s="32">
        <v>0.03125</v>
      </c>
      <c r="J31" s="32"/>
      <c r="K31" s="32"/>
      <c r="L31" s="115"/>
      <c r="M31" s="118">
        <f>SUM(C31:L31)</f>
        <v>0.3076388888888889</v>
      </c>
      <c r="N31" s="122"/>
    </row>
    <row r="32" spans="1:15" s="2" customFormat="1" ht="13.5" customHeight="1">
      <c r="A32" s="11"/>
      <c r="B32" s="107" t="s">
        <v>35</v>
      </c>
      <c r="C32" s="130"/>
      <c r="D32" s="131">
        <v>0.027083333333333334</v>
      </c>
      <c r="E32" s="131"/>
      <c r="F32" s="131"/>
      <c r="G32" s="131"/>
      <c r="H32" s="131">
        <v>0.18888888888888888</v>
      </c>
      <c r="I32" s="131"/>
      <c r="J32" s="131"/>
      <c r="K32" s="131"/>
      <c r="L32" s="132"/>
      <c r="M32" s="133">
        <f>SUM(C32:L32)</f>
        <v>0.21597222222222223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170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32" t="s">
        <v>139</v>
      </c>
      <c r="C35" s="203" t="s">
        <v>198</v>
      </c>
      <c r="D35" s="199"/>
      <c r="E35" s="203" t="s">
        <v>199</v>
      </c>
      <c r="F35" s="199"/>
      <c r="G35" s="203" t="s">
        <v>201</v>
      </c>
      <c r="H35" s="204"/>
      <c r="I35" s="198" t="s">
        <v>205</v>
      </c>
      <c r="J35" s="199"/>
      <c r="K35" s="203"/>
      <c r="L35" s="199"/>
      <c r="M35" s="208"/>
      <c r="N35" s="209"/>
    </row>
    <row r="36" spans="1:14" s="2" customFormat="1" ht="19.5" customHeight="1">
      <c r="A36" s="11"/>
      <c r="B36" s="233"/>
      <c r="C36" s="198"/>
      <c r="D36" s="199"/>
      <c r="E36" s="198"/>
      <c r="F36" s="199"/>
      <c r="G36" s="198"/>
      <c r="H36" s="199"/>
      <c r="I36" s="198"/>
      <c r="J36" s="199"/>
      <c r="K36" s="198"/>
      <c r="L36" s="199"/>
      <c r="M36" s="198"/>
      <c r="N36" s="199"/>
    </row>
    <row r="37" spans="1:14" s="2" customFormat="1" ht="19.5" customHeight="1">
      <c r="A37" s="11"/>
      <c r="B37" s="233"/>
      <c r="C37" s="198"/>
      <c r="D37" s="199"/>
      <c r="E37" s="198"/>
      <c r="F37" s="199"/>
      <c r="G37" s="198"/>
      <c r="H37" s="199"/>
      <c r="I37" s="198"/>
      <c r="J37" s="199"/>
      <c r="K37" s="198"/>
      <c r="L37" s="199"/>
      <c r="M37" s="198"/>
      <c r="N37" s="199"/>
    </row>
    <row r="38" spans="1:14" s="2" customFormat="1" ht="19.5" customHeight="1">
      <c r="A38" s="11"/>
      <c r="B38" s="233"/>
      <c r="C38" s="198"/>
      <c r="D38" s="199"/>
      <c r="E38" s="198"/>
      <c r="F38" s="199"/>
      <c r="G38" s="198"/>
      <c r="H38" s="199"/>
      <c r="I38" s="198"/>
      <c r="J38" s="199"/>
      <c r="K38" s="198"/>
      <c r="L38" s="199"/>
      <c r="M38" s="198"/>
      <c r="N38" s="199"/>
    </row>
    <row r="39" spans="1:14" s="2" customFormat="1" ht="19.5" customHeight="1">
      <c r="A39" s="11"/>
      <c r="B39" s="233"/>
      <c r="C39" s="198"/>
      <c r="D39" s="199"/>
      <c r="E39" s="198"/>
      <c r="F39" s="199"/>
      <c r="G39" s="198"/>
      <c r="H39" s="199"/>
      <c r="I39" s="198"/>
      <c r="J39" s="199"/>
      <c r="K39" s="198"/>
      <c r="L39" s="199"/>
      <c r="M39" s="198"/>
      <c r="N39" s="199"/>
    </row>
    <row r="40" spans="1:14" s="2" customFormat="1" ht="19.5" customHeight="1">
      <c r="A40" s="11"/>
      <c r="B40" s="233"/>
      <c r="C40" s="198"/>
      <c r="D40" s="199"/>
      <c r="E40" s="198"/>
      <c r="F40" s="199"/>
      <c r="G40" s="198"/>
      <c r="H40" s="199"/>
      <c r="I40" s="198"/>
      <c r="J40" s="199"/>
      <c r="K40" s="198"/>
      <c r="L40" s="199"/>
      <c r="M40" s="198"/>
      <c r="N40" s="199"/>
    </row>
    <row r="41" spans="1:14" s="2" customFormat="1" ht="19.5" customHeight="1">
      <c r="A41" s="11"/>
      <c r="B41" s="234"/>
      <c r="C41" s="198"/>
      <c r="D41" s="199"/>
      <c r="E41" s="198"/>
      <c r="F41" s="199"/>
      <c r="G41" s="198"/>
      <c r="H41" s="199"/>
      <c r="I41" s="198"/>
      <c r="J41" s="199"/>
      <c r="K41" s="198"/>
      <c r="L41" s="199"/>
      <c r="M41" s="198"/>
      <c r="N41" s="199"/>
    </row>
    <row r="42" spans="1:14" s="2" customFormat="1" ht="13.5" customHeight="1">
      <c r="A42" s="11"/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7"/>
      <c r="M42" s="47"/>
      <c r="N42" s="11"/>
    </row>
    <row r="43" spans="1:14" s="2" customFormat="1" ht="15">
      <c r="A43" s="11"/>
      <c r="B43" s="197" t="s">
        <v>138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s="2" customFormat="1" ht="12" customHeight="1">
      <c r="A44" s="11">
        <v>4</v>
      </c>
      <c r="B44" s="187" t="s">
        <v>200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</row>
    <row r="45" spans="1:14" s="2" customFormat="1" ht="12" customHeight="1">
      <c r="A45" s="169">
        <v>0.5395833333333333</v>
      </c>
      <c r="B45" s="191" t="s">
        <v>202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92"/>
    </row>
    <row r="46" spans="1:14" s="2" customFormat="1" ht="12" customHeight="1">
      <c r="A46" s="11"/>
      <c r="B46" s="172" t="s">
        <v>204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80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80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80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80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80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35" t="s">
        <v>192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</row>
    <row r="55" spans="2:15" s="51" customFormat="1" ht="12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130</v>
      </c>
      <c r="N55" s="88" t="s">
        <v>126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135</v>
      </c>
      <c r="F56" s="89" t="s">
        <v>50</v>
      </c>
      <c r="G56" s="93" t="s">
        <v>51</v>
      </c>
      <c r="H56" s="93" t="s">
        <v>52</v>
      </c>
      <c r="I56" s="93" t="s">
        <v>53</v>
      </c>
      <c r="J56" s="227" t="s">
        <v>54</v>
      </c>
      <c r="K56" s="228"/>
      <c r="L56" s="229"/>
      <c r="M56" s="230" t="s">
        <v>55</v>
      </c>
      <c r="N56" s="231"/>
      <c r="O56" s="8"/>
    </row>
    <row r="57" spans="2:15" s="51" customFormat="1" ht="22.5" customHeight="1">
      <c r="B57" s="98" t="s">
        <v>56</v>
      </c>
      <c r="C57" s="55">
        <v>-161.4</v>
      </c>
      <c r="D57" s="55">
        <v>-162.2</v>
      </c>
      <c r="E57" s="96" t="s">
        <v>57</v>
      </c>
      <c r="F57" s="55">
        <v>27.7</v>
      </c>
      <c r="G57" s="55">
        <v>27.4</v>
      </c>
      <c r="H57" s="97" t="s">
        <v>188</v>
      </c>
      <c r="I57" s="142">
        <v>1</v>
      </c>
      <c r="J57" s="56" t="s">
        <v>141</v>
      </c>
      <c r="K57" s="215">
        <v>7.2</v>
      </c>
      <c r="L57" s="216"/>
      <c r="M57" s="215" t="s">
        <v>184</v>
      </c>
      <c r="N57" s="217"/>
      <c r="O57" s="7"/>
    </row>
    <row r="58" spans="2:15" s="51" customFormat="1" ht="22.5" customHeight="1">
      <c r="B58" s="98" t="s">
        <v>58</v>
      </c>
      <c r="C58" s="55">
        <v>-155.2</v>
      </c>
      <c r="D58" s="55">
        <v>-156</v>
      </c>
      <c r="E58" s="97" t="s">
        <v>146</v>
      </c>
      <c r="F58" s="142">
        <v>35</v>
      </c>
      <c r="G58" s="142">
        <v>39</v>
      </c>
      <c r="H58" s="97" t="s">
        <v>143</v>
      </c>
      <c r="I58" s="142">
        <v>0</v>
      </c>
      <c r="J58" s="56" t="s">
        <v>142</v>
      </c>
      <c r="K58" s="215">
        <v>7.2</v>
      </c>
      <c r="L58" s="216"/>
      <c r="M58" s="215" t="s">
        <v>184</v>
      </c>
      <c r="N58" s="217"/>
      <c r="O58" s="7"/>
    </row>
    <row r="59" spans="2:15" s="51" customFormat="1" ht="22.5" customHeight="1">
      <c r="B59" s="98" t="s">
        <v>59</v>
      </c>
      <c r="C59" s="55">
        <v>-205.5</v>
      </c>
      <c r="D59" s="55">
        <v>-205.4</v>
      </c>
      <c r="E59" s="97" t="s">
        <v>158</v>
      </c>
      <c r="F59" s="57">
        <v>15</v>
      </c>
      <c r="G59" s="57">
        <v>15</v>
      </c>
      <c r="H59" s="97" t="s">
        <v>177</v>
      </c>
      <c r="I59" s="142">
        <v>0</v>
      </c>
      <c r="J59" s="58" t="s">
        <v>88</v>
      </c>
      <c r="K59" s="215">
        <v>7.2</v>
      </c>
      <c r="L59" s="216"/>
      <c r="M59" s="215" t="s">
        <v>185</v>
      </c>
      <c r="N59" s="217"/>
      <c r="O59" s="7"/>
    </row>
    <row r="60" spans="2:15" s="51" customFormat="1" ht="22.5" customHeight="1">
      <c r="B60" s="98" t="s">
        <v>60</v>
      </c>
      <c r="C60" s="55">
        <v>-121.6</v>
      </c>
      <c r="D60" s="55">
        <v>-123.4</v>
      </c>
      <c r="E60" s="97" t="s">
        <v>159</v>
      </c>
      <c r="F60" s="57">
        <v>40</v>
      </c>
      <c r="G60" s="57">
        <v>40</v>
      </c>
      <c r="H60" s="97" t="s">
        <v>86</v>
      </c>
      <c r="I60" s="142">
        <v>0</v>
      </c>
      <c r="J60" s="56" t="s">
        <v>61</v>
      </c>
      <c r="K60" s="215">
        <v>7.2</v>
      </c>
      <c r="L60" s="216"/>
      <c r="M60" s="215" t="s">
        <v>186</v>
      </c>
      <c r="N60" s="217"/>
      <c r="O60" s="7"/>
    </row>
    <row r="61" spans="2:15" s="51" customFormat="1" ht="22.5" customHeight="1">
      <c r="B61" s="98" t="s">
        <v>62</v>
      </c>
      <c r="C61" s="55">
        <v>32.8</v>
      </c>
      <c r="D61" s="55">
        <v>30.4</v>
      </c>
      <c r="E61" s="97" t="s">
        <v>129</v>
      </c>
      <c r="F61" s="57">
        <v>50</v>
      </c>
      <c r="G61" s="57">
        <v>50</v>
      </c>
      <c r="H61" s="96" t="s">
        <v>63</v>
      </c>
      <c r="I61" s="144">
        <v>2</v>
      </c>
      <c r="J61" s="218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28.95</v>
      </c>
      <c r="D62" s="55">
        <v>26.4</v>
      </c>
      <c r="E62" s="97" t="s">
        <v>160</v>
      </c>
      <c r="F62" s="57">
        <v>270</v>
      </c>
      <c r="G62" s="57">
        <v>270</v>
      </c>
      <c r="H62" s="96" t="s">
        <v>147</v>
      </c>
      <c r="I62" s="144">
        <v>0</v>
      </c>
      <c r="J62" s="219"/>
      <c r="K62" s="205"/>
      <c r="L62" s="206"/>
      <c r="M62" s="206"/>
      <c r="N62" s="207"/>
      <c r="O62" s="7"/>
    </row>
    <row r="63" spans="2:15" s="51" customFormat="1" ht="22.5" customHeight="1">
      <c r="B63" s="98" t="s">
        <v>66</v>
      </c>
      <c r="C63" s="55">
        <v>26.3</v>
      </c>
      <c r="D63" s="55">
        <v>23.6</v>
      </c>
      <c r="E63" s="97" t="s">
        <v>161</v>
      </c>
      <c r="F63" s="59">
        <v>4.8</v>
      </c>
      <c r="G63" s="59">
        <v>4.8</v>
      </c>
      <c r="H63" s="96" t="s">
        <v>148</v>
      </c>
      <c r="I63" s="144">
        <v>0</v>
      </c>
      <c r="J63" s="219"/>
      <c r="K63" s="205"/>
      <c r="L63" s="206"/>
      <c r="M63" s="206"/>
      <c r="N63" s="207"/>
      <c r="O63" s="7"/>
    </row>
    <row r="64" spans="2:15" s="51" customFormat="1" ht="22.5" customHeight="1">
      <c r="B64" s="98" t="s">
        <v>67</v>
      </c>
      <c r="C64" s="55">
        <v>25.6</v>
      </c>
      <c r="D64" s="55">
        <v>22.8</v>
      </c>
      <c r="E64" s="97" t="s">
        <v>162</v>
      </c>
      <c r="F64" s="59">
        <v>0.5</v>
      </c>
      <c r="G64" s="61">
        <v>0.5</v>
      </c>
      <c r="H64" s="101"/>
      <c r="I64" s="87"/>
      <c r="J64" s="219"/>
      <c r="K64" s="205"/>
      <c r="L64" s="206"/>
      <c r="M64" s="206"/>
      <c r="N64" s="207"/>
      <c r="O64" s="7"/>
    </row>
    <row r="65" spans="2:15" s="51" customFormat="1" ht="22.5" customHeight="1">
      <c r="B65" s="99" t="s">
        <v>110</v>
      </c>
      <c r="C65" s="60">
        <v>2.41E-05</v>
      </c>
      <c r="D65" s="60">
        <v>2.4E-05</v>
      </c>
      <c r="E65" s="96" t="s">
        <v>68</v>
      </c>
      <c r="F65" s="55">
        <v>19.5</v>
      </c>
      <c r="G65" s="61">
        <v>118.3</v>
      </c>
      <c r="H65" s="97" t="s">
        <v>87</v>
      </c>
      <c r="I65" s="61" t="s">
        <v>183</v>
      </c>
      <c r="J65" s="219"/>
      <c r="K65" s="205"/>
      <c r="L65" s="206"/>
      <c r="M65" s="206"/>
      <c r="N65" s="207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149</v>
      </c>
      <c r="F66" s="141">
        <v>71.9</v>
      </c>
      <c r="G66" s="168">
        <v>78.8</v>
      </c>
      <c r="H66" s="102" t="s">
        <v>163</v>
      </c>
      <c r="I66" s="143" t="s">
        <v>183</v>
      </c>
      <c r="J66" s="220"/>
      <c r="K66" s="224"/>
      <c r="L66" s="225"/>
      <c r="M66" s="225"/>
      <c r="N66" s="226"/>
      <c r="O66" s="7"/>
    </row>
    <row r="67" spans="1:14" s="2" customFormat="1" ht="15">
      <c r="A67" s="11"/>
      <c r="B67" s="12">
        <v>-16</v>
      </c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134</v>
      </c>
      <c r="J69" s="67" t="s">
        <v>100</v>
      </c>
      <c r="K69" s="82" t="s">
        <v>109</v>
      </c>
      <c r="L69" s="82" t="s">
        <v>101</v>
      </c>
      <c r="M69" s="67" t="s">
        <v>102</v>
      </c>
      <c r="N69" s="83" t="s">
        <v>103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150</v>
      </c>
      <c r="C71" s="70" t="s">
        <v>151</v>
      </c>
      <c r="D71" s="69" t="s">
        <v>104</v>
      </c>
      <c r="E71" s="70" t="s">
        <v>123</v>
      </c>
      <c r="F71" s="70" t="s">
        <v>152</v>
      </c>
      <c r="G71" s="70" t="s">
        <v>124</v>
      </c>
      <c r="H71" s="70" t="s">
        <v>153</v>
      </c>
      <c r="I71" s="70" t="s">
        <v>105</v>
      </c>
      <c r="J71" s="70" t="s">
        <v>125</v>
      </c>
      <c r="K71" s="70" t="s">
        <v>120</v>
      </c>
      <c r="L71" s="70" t="s">
        <v>121</v>
      </c>
      <c r="M71" s="70" t="s">
        <v>106</v>
      </c>
      <c r="N71" s="86" t="s">
        <v>122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0" t="s">
        <v>115</v>
      </c>
      <c r="C75" s="196"/>
      <c r="D75" s="153">
        <v>1</v>
      </c>
      <c r="E75" s="196" t="s">
        <v>112</v>
      </c>
      <c r="F75" s="196"/>
      <c r="G75" s="156">
        <v>0</v>
      </c>
      <c r="H75" s="196" t="s">
        <v>164</v>
      </c>
      <c r="I75" s="196"/>
      <c r="J75" s="153">
        <v>0</v>
      </c>
      <c r="K75" s="196" t="s">
        <v>165</v>
      </c>
      <c r="L75" s="196"/>
      <c r="M75" s="158">
        <v>0</v>
      </c>
      <c r="N75" s="62"/>
      <c r="O75" s="9"/>
    </row>
    <row r="76" spans="2:15" s="51" customFormat="1" ht="18.75" customHeight="1">
      <c r="B76" s="178" t="s">
        <v>116</v>
      </c>
      <c r="C76" s="179"/>
      <c r="D76" s="154">
        <v>0</v>
      </c>
      <c r="E76" s="179" t="s">
        <v>166</v>
      </c>
      <c r="F76" s="179"/>
      <c r="G76" s="154">
        <v>0</v>
      </c>
      <c r="H76" s="179" t="s">
        <v>167</v>
      </c>
      <c r="I76" s="179"/>
      <c r="J76" s="154">
        <v>0</v>
      </c>
      <c r="K76" s="179" t="s">
        <v>168</v>
      </c>
      <c r="L76" s="179"/>
      <c r="M76" s="159">
        <v>0</v>
      </c>
      <c r="N76" s="62"/>
      <c r="O76" s="9"/>
    </row>
    <row r="77" spans="2:15" s="51" customFormat="1" ht="18.75" customHeight="1">
      <c r="B77" s="178" t="s">
        <v>117</v>
      </c>
      <c r="C77" s="179"/>
      <c r="D77" s="154">
        <v>0</v>
      </c>
      <c r="E77" s="179" t="s">
        <v>169</v>
      </c>
      <c r="F77" s="179"/>
      <c r="G77" s="154">
        <v>0</v>
      </c>
      <c r="H77" s="179" t="s">
        <v>128</v>
      </c>
      <c r="I77" s="179"/>
      <c r="J77" s="157">
        <v>0</v>
      </c>
      <c r="K77" s="179" t="s">
        <v>170</v>
      </c>
      <c r="L77" s="179"/>
      <c r="M77" s="159">
        <v>0</v>
      </c>
      <c r="N77" s="62"/>
      <c r="O77" s="9"/>
    </row>
    <row r="78" spans="2:15" s="51" customFormat="1" ht="18.75" customHeight="1">
      <c r="B78" s="178" t="s">
        <v>118</v>
      </c>
      <c r="C78" s="179"/>
      <c r="D78" s="154">
        <v>0</v>
      </c>
      <c r="E78" s="179" t="s">
        <v>171</v>
      </c>
      <c r="F78" s="179"/>
      <c r="G78" s="154">
        <v>0</v>
      </c>
      <c r="H78" s="179" t="s">
        <v>154</v>
      </c>
      <c r="I78" s="179"/>
      <c r="J78" s="154">
        <v>0</v>
      </c>
      <c r="K78" s="179" t="s">
        <v>127</v>
      </c>
      <c r="L78" s="179"/>
      <c r="M78" s="159">
        <v>0</v>
      </c>
      <c r="N78" s="62"/>
      <c r="O78" s="9"/>
    </row>
    <row r="79" spans="2:15" s="51" customFormat="1" ht="18.75" customHeight="1">
      <c r="B79" s="178" t="s">
        <v>119</v>
      </c>
      <c r="C79" s="179"/>
      <c r="D79" s="154">
        <v>0</v>
      </c>
      <c r="E79" s="179" t="s">
        <v>113</v>
      </c>
      <c r="F79" s="179"/>
      <c r="G79" s="154">
        <v>0</v>
      </c>
      <c r="H79" s="179" t="s">
        <v>172</v>
      </c>
      <c r="I79" s="179"/>
      <c r="J79" s="157">
        <v>0</v>
      </c>
      <c r="K79" s="179" t="s">
        <v>155</v>
      </c>
      <c r="L79" s="179"/>
      <c r="M79" s="159">
        <v>0</v>
      </c>
      <c r="N79" s="62"/>
      <c r="O79" s="9"/>
    </row>
    <row r="80" spans="2:15" s="51" customFormat="1" ht="18.75" customHeight="1">
      <c r="B80" s="178" t="s">
        <v>99</v>
      </c>
      <c r="C80" s="179"/>
      <c r="D80" s="154">
        <v>0</v>
      </c>
      <c r="E80" s="179" t="s">
        <v>173</v>
      </c>
      <c r="F80" s="179"/>
      <c r="G80" s="154">
        <v>0</v>
      </c>
      <c r="H80" s="179" t="s">
        <v>156</v>
      </c>
      <c r="I80" s="179"/>
      <c r="J80" s="157">
        <v>0</v>
      </c>
      <c r="K80" s="179" t="s">
        <v>111</v>
      </c>
      <c r="L80" s="179"/>
      <c r="M80" s="159">
        <v>0</v>
      </c>
      <c r="N80" s="62"/>
      <c r="O80" s="9"/>
    </row>
    <row r="81" spans="2:15" s="51" customFormat="1" ht="18.75" customHeight="1">
      <c r="B81" s="178" t="s">
        <v>107</v>
      </c>
      <c r="C81" s="179"/>
      <c r="D81" s="154">
        <v>0</v>
      </c>
      <c r="E81" s="179" t="s">
        <v>174</v>
      </c>
      <c r="F81" s="179"/>
      <c r="G81" s="154">
        <v>0</v>
      </c>
      <c r="H81" s="179" t="s">
        <v>175</v>
      </c>
      <c r="I81" s="179"/>
      <c r="J81" s="154">
        <v>0</v>
      </c>
      <c r="K81" s="179" t="s">
        <v>157</v>
      </c>
      <c r="L81" s="179"/>
      <c r="M81" s="159">
        <v>0</v>
      </c>
      <c r="N81" s="62"/>
      <c r="O81" s="165"/>
    </row>
    <row r="82" spans="2:15" s="51" customFormat="1" ht="18.75" customHeight="1">
      <c r="B82" s="214" t="s">
        <v>108</v>
      </c>
      <c r="C82" s="190"/>
      <c r="D82" s="155">
        <v>0</v>
      </c>
      <c r="E82" s="190" t="s">
        <v>114</v>
      </c>
      <c r="F82" s="190"/>
      <c r="G82" s="155">
        <v>0</v>
      </c>
      <c r="H82" s="190" t="s">
        <v>176</v>
      </c>
      <c r="I82" s="190"/>
      <c r="J82" s="155">
        <v>0</v>
      </c>
      <c r="K82" s="190"/>
      <c r="L82" s="190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196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5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1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1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1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1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1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1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1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1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1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1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1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1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1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1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I37:J37"/>
    <mergeCell ref="K37:L37"/>
    <mergeCell ref="C39:D39"/>
    <mergeCell ref="E38:F38"/>
    <mergeCell ref="M37:N37"/>
    <mergeCell ref="M40:N40"/>
    <mergeCell ref="M35:N35"/>
    <mergeCell ref="M36:N36"/>
    <mergeCell ref="M39:N39"/>
    <mergeCell ref="G39:H39"/>
    <mergeCell ref="I39:J39"/>
    <mergeCell ref="E40:F40"/>
    <mergeCell ref="E39:F39"/>
    <mergeCell ref="K40:L40"/>
    <mergeCell ref="E37:F37"/>
    <mergeCell ref="G37:H37"/>
    <mergeCell ref="C36:D36"/>
    <mergeCell ref="C40:D40"/>
    <mergeCell ref="B91:N91"/>
    <mergeCell ref="G38:H38"/>
    <mergeCell ref="I38:J38"/>
    <mergeCell ref="K38:L38"/>
    <mergeCell ref="M38:N38"/>
    <mergeCell ref="K62:N62"/>
    <mergeCell ref="M41:N41"/>
    <mergeCell ref="C37:D37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E35:F35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2020-12-15T17:20:31Z</dcterms:modified>
  <cp:category/>
  <cp:version/>
  <cp:contentType/>
  <cp:contentStatus/>
</cp:coreProperties>
</file>