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60" yWindow="32760" windowWidth="15480" windowHeight="11415" tabRatio="500" firstSheet="26" activeTab="26"/>
  </bookViews>
  <sheets>
    <sheet name="1일" sheetId="1" r:id="rId1"/>
    <sheet name="2일" sheetId="2" r:id="rId2"/>
    <sheet name="3일" sheetId="3" r:id="rId3"/>
    <sheet name="4일" sheetId="4" r:id="rId4"/>
    <sheet name="5일" sheetId="5" r:id="rId5"/>
    <sheet name="6일" sheetId="6" r:id="rId6"/>
    <sheet name="7일" sheetId="7" r:id="rId7"/>
    <sheet name="8일" sheetId="8" r:id="rId8"/>
    <sheet name="9일" sheetId="9" r:id="rId9"/>
    <sheet name="10일" sheetId="10" r:id="rId10"/>
    <sheet name="11일" sheetId="11" r:id="rId11"/>
    <sheet name="12일" sheetId="12" r:id="rId12"/>
    <sheet name="13일" sheetId="13" r:id="rId13"/>
    <sheet name="14일" sheetId="14" r:id="rId14"/>
    <sheet name="15일" sheetId="15" r:id="rId15"/>
    <sheet name="16일" sheetId="16" r:id="rId16"/>
    <sheet name="17일" sheetId="17" r:id="rId17"/>
    <sheet name="18일" sheetId="18" r:id="rId18"/>
    <sheet name="19일" sheetId="19" r:id="rId19"/>
    <sheet name="20일" sheetId="20" r:id="rId20"/>
    <sheet name="21일" sheetId="21" r:id="rId21"/>
    <sheet name="22일" sheetId="22" r:id="rId22"/>
    <sheet name="23일" sheetId="23" r:id="rId23"/>
    <sheet name="24일" sheetId="24" r:id="rId24"/>
    <sheet name="25일" sheetId="25" r:id="rId25"/>
    <sheet name="26일" sheetId="26" r:id="rId26"/>
    <sheet name="27일" sheetId="27" r:id="rId27"/>
  </sheets>
  <definedNames>
    <definedName name="_xlnm.Print_Area" localSheetId="9">'10일'!$B$2:$N$100</definedName>
    <definedName name="_xlnm.Print_Area" localSheetId="10">'11일'!$B$2:$N$100</definedName>
    <definedName name="_xlnm.Print_Area" localSheetId="11">'12일'!$B$2:$N$100</definedName>
    <definedName name="_xlnm.Print_Area" localSheetId="12">'13일'!$B$2:$N$100</definedName>
    <definedName name="_xlnm.Print_Area" localSheetId="13">'14일'!$B$2:$N$100</definedName>
    <definedName name="_xlnm.Print_Area" localSheetId="14">'15일'!$B$2:$N$100</definedName>
    <definedName name="_xlnm.Print_Area" localSheetId="15">'16일'!$B$2:$N$100</definedName>
    <definedName name="_xlnm.Print_Area" localSheetId="16">'17일'!$B$2:$N$100</definedName>
    <definedName name="_xlnm.Print_Area" localSheetId="17">'18일'!$B$2:$N$100</definedName>
    <definedName name="_xlnm.Print_Area" localSheetId="18">'19일'!$B$2:$N$100</definedName>
    <definedName name="_xlnm.Print_Area" localSheetId="0">'1일'!$B$2:$N$100</definedName>
    <definedName name="_xlnm.Print_Area" localSheetId="19">'20일'!$B$2:$N$100</definedName>
    <definedName name="_xlnm.Print_Area" localSheetId="20">'21일'!$B$2:$N$100</definedName>
    <definedName name="_xlnm.Print_Area" localSheetId="21">'22일'!$B$2:$N$100</definedName>
    <definedName name="_xlnm.Print_Area" localSheetId="22">'23일'!$B$2:$N$100</definedName>
    <definedName name="_xlnm.Print_Area" localSheetId="23">'24일'!$B$2:$N$100</definedName>
    <definedName name="_xlnm.Print_Area" localSheetId="24">'25일'!$B$2:$N$100</definedName>
    <definedName name="_xlnm.Print_Area" localSheetId="25">'26일'!$B$2:$N$100</definedName>
    <definedName name="_xlnm.Print_Area" localSheetId="26">'27일'!$B$2:$N$100</definedName>
    <definedName name="_xlnm.Print_Area" localSheetId="1">'2일'!$B$2:$N$100</definedName>
    <definedName name="_xlnm.Print_Area" localSheetId="2">'3일'!$B$2:$N$100</definedName>
    <definedName name="_xlnm.Print_Area" localSheetId="3">'4일'!$B$2:$N$100</definedName>
    <definedName name="_xlnm.Print_Area" localSheetId="4">'5일'!$B$2:$N$100</definedName>
    <definedName name="_xlnm.Print_Area" localSheetId="5">'6일'!$B$2:$N$100</definedName>
    <definedName name="_xlnm.Print_Area" localSheetId="6">'7일'!$B$2:$N$100</definedName>
    <definedName name="_xlnm.Print_Area" localSheetId="7">'8일'!$B$2:$N$100</definedName>
    <definedName name="_xlnm.Print_Area" localSheetId="8">'9일'!$B$2:$N$100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comments10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comments1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comments12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comments13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comments14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comments15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comments16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comments17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comments18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comments19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comments2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comments20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comments2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comments22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comments23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comments24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comments25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comments26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comments27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comments3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comments4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comments5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comments6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comments7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comments8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comments9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<sst xmlns="http://schemas.openxmlformats.org/spreadsheetml/2006/main" count="6246" uniqueCount="2834">
  <si>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</si>
  <si>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</si>
  <si>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</si>
  <si>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</si>
  <si>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</si>
  <si>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</si>
  <si>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</si>
  <si>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</si>
  <si>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</si>
  <si>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</si>
  <si>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</si>
  <si>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</si>
  <si>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</si>
  <si>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</si>
  <si>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</si>
  <si>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</si>
  <si>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</si>
  <si>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</si>
  <si>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</si>
  <si>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</si>
  <si>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</si>
  <si>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</si>
  <si>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</si>
  <si>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</si>
  <si>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</si>
  <si>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</si>
  <si>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</si>
  <si>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</si>
  <si>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</si>
  <si>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</si>
  <si>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</si>
  <si>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</si>
  <si>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</si>
  <si>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</si>
  <si>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</si>
  <si>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</si>
  <si>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</si>
  <si>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</si>
  <si>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</si>
  <si>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</si>
  <si>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</si>
  <si>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</si>
  <si>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</si>
  <si>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</si>
  <si>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</si>
  <si>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</si>
  <si>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</si>
  <si>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</si>
  <si>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</si>
  <si>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</si>
  <si>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</si>
  <si>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</si>
  <si>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</si>
  <si>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</si>
  <si>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</si>
  <si>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</si>
  <si>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</si>
  <si>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</si>
  <si>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</si>
  <si>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</si>
  <si>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</si>
  <si>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</si>
  <si>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</si>
  <si>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</si>
  <si>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</si>
  <si>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</si>
  <si>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Glycol in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</si>
  <si>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</si>
  <si>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</si>
  <si>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</si>
  <si>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</si>
  <si>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</si>
  <si>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</si>
  <si>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</si>
  <si>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</si>
  <si>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</si>
  <si>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</si>
  <si>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</si>
  <si>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</si>
  <si>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</si>
  <si>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</si>
  <si>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</si>
  <si>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</si>
  <si>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</si>
  <si>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</si>
  <si>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</si>
  <si>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</si>
  <si>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돔 냉방기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</si>
  <si>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</si>
  <si>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</si>
  <si>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</si>
  <si>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</si>
  <si>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</si>
  <si>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</si>
  <si>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</si>
  <si>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</si>
  <si>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</si>
  <si>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</si>
  <si>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</si>
  <si>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</si>
  <si>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</si>
  <si>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</si>
  <si>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</si>
  <si>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</si>
  <si>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</si>
  <si>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</si>
  <si>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</si>
  <si>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방풍막</t>
  </si>
  <si>
    <t>카메라 UPS</t>
  </si>
  <si>
    <t>정전</t>
  </si>
  <si>
    <t>내외부 CCTV</t>
  </si>
  <si>
    <t>망원경 롤러 상태</t>
  </si>
  <si>
    <t>PC-TCS</t>
  </si>
  <si>
    <t>Pressure (torr)</t>
  </si>
  <si>
    <t>기타상태</t>
  </si>
  <si>
    <t>주경 냉각상태</t>
  </si>
  <si>
    <t>카메라 냉각호스</t>
  </si>
  <si>
    <t>R2000 냉각수량 (주1회)</t>
  </si>
  <si>
    <t>돔 셔터 소음</t>
  </si>
  <si>
    <t>돔 회전 소음</t>
  </si>
  <si>
    <t>돔 셔터 sync</t>
  </si>
  <si>
    <t>돔 회전 sync</t>
  </si>
  <si>
    <t>돔 누수 여부</t>
  </si>
  <si>
    <t>KVM 및
네트워크</t>
  </si>
  <si>
    <t>Data
시스템</t>
  </si>
  <si>
    <t>기타
이상</t>
  </si>
  <si>
    <t>카메라
전자부</t>
  </si>
  <si>
    <t>HE 냉각
부대장비</t>
  </si>
  <si>
    <t>관측
컴퓨터</t>
  </si>
  <si>
    <t>℃</t>
  </si>
  <si>
    <t>관측 후 컴퓨터실
냉방 상태</t>
  </si>
  <si>
    <t>관측 전 컴퓨터실
냉방 상태</t>
  </si>
  <si>
    <t>PT30 #2
gas (psi)</t>
  </si>
  <si>
    <t>온도단위: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</si>
  <si>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</si>
  <si>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</si>
  <si>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</si>
  <si>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</si>
  <si>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</si>
  <si>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</si>
  <si>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</si>
  <si>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</si>
  <si>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</si>
  <si>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</si>
  <si>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</si>
  <si>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</si>
  <si>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PC-TCS
Disabled</t>
  </si>
  <si>
    <t>TOO</t>
  </si>
  <si>
    <t>TMT</t>
  </si>
  <si>
    <t>AU</t>
  </si>
  <si>
    <t>장비실습도
(RH %)</t>
  </si>
  <si>
    <t>IC Dead</t>
  </si>
  <si>
    <t>KVM Down</t>
  </si>
  <si>
    <t>돔 습도
(RH %)</t>
  </si>
  <si>
    <t>돔 냉각</t>
  </si>
  <si>
    <t>돔 구동 및 소음</t>
  </si>
  <si>
    <t>카메라
냉각/진공</t>
  </si>
  <si>
    <t>카메라 
컴퓨터</t>
  </si>
  <si>
    <t>ICS &amp; PC-TCS
시각동기</t>
  </si>
  <si>
    <t>ICS-DTS전송
 s/w실행</t>
  </si>
  <si>
    <t>ICS HDD 여유공간</t>
  </si>
  <si>
    <t>Dry air flow 조정</t>
  </si>
  <si>
    <t>OBS</t>
  </si>
  <si>
    <t>PC-TCS
Crash</t>
  </si>
  <si>
    <t>PT13 
gas (psi)</t>
  </si>
  <si>
    <t>PT30 #1
gas (psi)</t>
  </si>
  <si>
    <t>PT30 Sp gas (psi)</t>
  </si>
  <si>
    <t>HE 냉각수
유량(GPM)</t>
  </si>
  <si>
    <t>Dry air flow(SCFH)</t>
  </si>
  <si>
    <t>칠러
설정온도</t>
  </si>
  <si>
    <t>R2000 누수여부</t>
  </si>
  <si>
    <t>주경면 CO2 청소
(주1회)</t>
  </si>
  <si>
    <t>주경냉각 호스누수</t>
  </si>
  <si>
    <t>R2000 소음</t>
  </si>
  <si>
    <t>관측 후 주경 확인</t>
  </si>
  <si>
    <t>칠러 누수</t>
  </si>
  <si>
    <t>관측 후 주경냉각팬 on</t>
  </si>
  <si>
    <t>칠러 동작상태</t>
  </si>
  <si>
    <t>TCS Agent 연결상태</t>
  </si>
  <si>
    <t>HE 호스누수</t>
  </si>
  <si>
    <t>칠러 냉각수량 (주1회)</t>
  </si>
  <si>
    <t>관측전 주경 냉각팬 off</t>
  </si>
  <si>
    <t>관측전 진공게이지 off</t>
  </si>
  <si>
    <t>RA Track
Error</t>
  </si>
  <si>
    <t xml:space="preserve"> </t>
  </si>
  <si>
    <t>/ / / / /</t>
  </si>
  <si>
    <t>/ / / / /</t>
  </si>
  <si>
    <t>/ / / / /</t>
  </si>
  <si>
    <t>/ / / / /</t>
  </si>
  <si>
    <t>KSP</t>
  </si>
  <si>
    <t>MMA</t>
  </si>
  <si>
    <t>SULF</t>
  </si>
  <si>
    <t>DEEPS</t>
  </si>
  <si>
    <t>KS4</t>
  </si>
  <si>
    <t>월령 40%이상으로 방풍막 연결.</t>
  </si>
  <si>
    <t>OFF</t>
  </si>
  <si>
    <t>KX2016-03-23:1381</t>
  </si>
  <si>
    <t>KX2016-03-23:1381</t>
  </si>
  <si>
    <t>KS2016-01-13:1370</t>
  </si>
  <si>
    <t>KG2016-06-02:1407</t>
  </si>
  <si>
    <t xml:space="preserve"> ALL</t>
  </si>
  <si>
    <t>BLG</t>
  </si>
  <si>
    <t>ALL</t>
  </si>
  <si>
    <t>ENG-KSP</t>
  </si>
  <si>
    <t>김정묵</t>
  </si>
  <si>
    <t>S_037342:M</t>
  </si>
  <si>
    <t>E_03742-037345</t>
  </si>
  <si>
    <t>E_03742-037345 초점 확인 영상.</t>
  </si>
  <si>
    <t>SSE</t>
  </si>
  <si>
    <t>E_037394-037395</t>
  </si>
  <si>
    <t>E_037394-037395 ic.k crash로 영상없음.</t>
  </si>
  <si>
    <t>S_037408:T</t>
  </si>
  <si>
    <t>last mkk2list BLG target 1544</t>
  </si>
  <si>
    <t>E_037433-037445</t>
  </si>
  <si>
    <t>S_037451:M</t>
  </si>
  <si>
    <t>S_037480:T</t>
  </si>
  <si>
    <t>ESE</t>
  </si>
  <si>
    <t>S_037561:T</t>
  </si>
  <si>
    <t>S_037581:N</t>
  </si>
  <si>
    <t>S_037582:N</t>
  </si>
  <si>
    <t>T_037586</t>
  </si>
  <si>
    <t>T_037586 PC-TCS crash 영상.</t>
  </si>
  <si>
    <t>S_037588:M</t>
  </si>
  <si>
    <t>SE</t>
  </si>
  <si>
    <t>S_037607:M</t>
  </si>
  <si>
    <t>BLG -11 / -13 / -14 고도리밋으로 미관측.</t>
  </si>
  <si>
    <t>E_037433-037445 projid ENG-KSP를 KSP로 입력함.</t>
  </si>
  <si>
    <t>BLG 관측 중 38-40 부근 소음 발생 / KSP 관측 중 78-82 소음 발생.</t>
  </si>
  <si>
    <t xml:space="preserve"> </t>
  </si>
  <si>
    <t>R2000 가동 불량으로 HE box 개방 후 관측.</t>
  </si>
  <si>
    <t>R2000 가동 불량으로 HE box 개방 후 관측.</t>
  </si>
  <si>
    <t>돔 개방 시 79-88 / 관측 중 73-82 소음 발생.</t>
  </si>
  <si>
    <t>월령 40%이상으로 방풍막 연결.</t>
  </si>
  <si>
    <t>기기상태 노트</t>
  </si>
  <si>
    <t>관측전 진공게이지 off</t>
  </si>
  <si>
    <t>R2000 냉각수량 (주1회)</t>
  </si>
  <si>
    <t>망원경 롤러 상태</t>
  </si>
  <si>
    <t>Dry air flow 조정</t>
  </si>
  <si>
    <t>관측전 주경 냉각팬 off</t>
  </si>
  <si>
    <t>칠러 냉각수량 (주1회)</t>
  </si>
  <si>
    <t>내외부 CCTV</t>
  </si>
  <si>
    <t>기타상태</t>
  </si>
  <si>
    <t>ICS HDD 여유공간</t>
  </si>
  <si>
    <t>HE 호스누수</t>
  </si>
  <si>
    <t>돔 기타상태</t>
  </si>
  <si>
    <t>ICS-DTS전송
 s/w실행</t>
  </si>
  <si>
    <t>TCS Agent 연결상태</t>
  </si>
  <si>
    <t>카메라 냉각호스</t>
  </si>
  <si>
    <t>돔 누수 여부</t>
  </si>
  <si>
    <t>관측 후 컴퓨터실
냉방 상태</t>
  </si>
  <si>
    <t>ICS &amp; PC-TCS
시각동기</t>
  </si>
  <si>
    <t>칠러 동작상태</t>
  </si>
  <si>
    <t>돔 회전 sync</t>
  </si>
  <si>
    <t>관측 후 주경냉각팬 on</t>
  </si>
  <si>
    <t>관측 전 컴퓨터실
냉방 상태</t>
  </si>
  <si>
    <t>칠러 누수</t>
  </si>
  <si>
    <t>돔 셔터 sync</t>
  </si>
  <si>
    <t>관측 후 주경 확인</t>
  </si>
  <si>
    <t>R2000 소음</t>
  </si>
  <si>
    <t>주경냉각 호스누수</t>
  </si>
  <si>
    <t>돔 회전 소음</t>
  </si>
  <si>
    <t>주경면 CO2 청소
(주1회)</t>
  </si>
  <si>
    <t>R2000 누수여부</t>
  </si>
  <si>
    <t>주경 냉각상태</t>
  </si>
  <si>
    <t>돔 셔터 소음</t>
  </si>
  <si>
    <t>기기점검사항</t>
  </si>
  <si>
    <t>기타
이상</t>
  </si>
  <si>
    <t>정전</t>
  </si>
  <si>
    <t>Data
시스템</t>
  </si>
  <si>
    <t>KVM 및
네트워크</t>
  </si>
  <si>
    <t>관측
컴퓨터</t>
  </si>
  <si>
    <t>카메라 UPS</t>
  </si>
  <si>
    <t>카메라 
컴퓨터</t>
  </si>
  <si>
    <t>HE 냉각
부대장비</t>
  </si>
  <si>
    <t>카메라
냉각/진공</t>
  </si>
  <si>
    <t>카메라
전자부</t>
  </si>
  <si>
    <t>방풍막</t>
  </si>
  <si>
    <t>돔 구동 및 소음</t>
  </si>
  <si>
    <t>돔 냉각</t>
  </si>
  <si>
    <t>망원경 UPS</t>
  </si>
  <si>
    <t>GPS</t>
  </si>
  <si>
    <t>AUX computer</t>
  </si>
  <si>
    <t>PC-TCS</t>
  </si>
  <si>
    <t>TCC</t>
  </si>
  <si>
    <t>AUX 및
망원경기타</t>
  </si>
  <si>
    <t>초점</t>
  </si>
  <si>
    <t>셔터</t>
  </si>
  <si>
    <t>필터</t>
  </si>
  <si>
    <t>미러냉각</t>
  </si>
  <si>
    <t>미러커버</t>
  </si>
  <si>
    <t>광학계</t>
  </si>
  <si>
    <t>망원경
구동부</t>
  </si>
  <si>
    <t>기기이상</t>
  </si>
  <si>
    <t>OFF</t>
  </si>
  <si>
    <t>칠러
설정온도</t>
  </si>
  <si>
    <t>돔 습도
(RH %)</t>
  </si>
  <si>
    <t>DMAWAIT</t>
  </si>
  <si>
    <t>돔 냉방기
설정온도</t>
  </si>
  <si>
    <t>돔 온도</t>
  </si>
  <si>
    <t>Pressure (torr)</t>
  </si>
  <si>
    <t>Dry air flow(SCFH)</t>
  </si>
  <si>
    <t>Glycol out</t>
  </si>
  <si>
    <t>KVM Down</t>
  </si>
  <si>
    <t>OFF</t>
  </si>
  <si>
    <t>HE 냉각수
유량(GPM)</t>
  </si>
  <si>
    <t>Glycol in</t>
  </si>
  <si>
    <t>IC Dead</t>
  </si>
  <si>
    <t>PT30 Sp gas (psi)</t>
  </si>
  <si>
    <t>Air out</t>
  </si>
  <si>
    <t>Remarks</t>
  </si>
  <si>
    <t>IC Down</t>
  </si>
  <si>
    <t>PT30 #2
gas (psi)</t>
  </si>
  <si>
    <t>Air in</t>
  </si>
  <si>
    <t>KG2016-06-02:1407</t>
  </si>
  <si>
    <t>IC-G</t>
  </si>
  <si>
    <t>Dec
Oscillation</t>
  </si>
  <si>
    <t>PT30 #1
gas (psi)</t>
  </si>
  <si>
    <t>Real deal</t>
  </si>
  <si>
    <t>KS2016-01-13:1370</t>
  </si>
  <si>
    <t>IC-
K/M/T/N</t>
  </si>
  <si>
    <t>RA Track
Error</t>
  </si>
  <si>
    <t>PT13 
gas (psi)</t>
  </si>
  <si>
    <t>Charcoal</t>
  </si>
  <si>
    <t>KX2016-03-23:1381</t>
  </si>
  <si>
    <t>ICGui</t>
  </si>
  <si>
    <t>PC-TCS
Disabled</t>
  </si>
  <si>
    <t>장비실습도
(RH %)</t>
  </si>
  <si>
    <t>PT30 #2</t>
  </si>
  <si>
    <t>ICSci</t>
  </si>
  <si>
    <t>PC-TCS
Crash</t>
  </si>
  <si>
    <t>장비실온도</t>
  </si>
  <si>
    <t>PT30 #1</t>
  </si>
  <si>
    <t>Build</t>
  </si>
  <si>
    <t>SW Version</t>
  </si>
  <si>
    <t>횟수</t>
  </si>
  <si>
    <t>오작동</t>
  </si>
  <si>
    <t>관측후</t>
  </si>
  <si>
    <t>관측전</t>
  </si>
  <si>
    <t>장비실
돔상태</t>
  </si>
  <si>
    <t>관측전</t>
  </si>
  <si>
    <t>카메라
상태</t>
  </si>
  <si>
    <t>℃</t>
  </si>
  <si>
    <t>온도단위:</t>
  </si>
  <si>
    <t>기기상태</t>
  </si>
  <si>
    <t>last mkk2list BLG target 1544</t>
  </si>
  <si>
    <t>ic.T crash가 자주 일어나고 T crash 이후 스크립트가 종종 멈춤.</t>
  </si>
  <si>
    <t>E_037633-037634 초점 확인 영상.</t>
  </si>
  <si>
    <t>E_037632 미러커버를 열지 않음.</t>
  </si>
  <si>
    <t>Note</t>
  </si>
  <si>
    <t>S_037823:N</t>
  </si>
  <si>
    <t>S_037814:M</t>
  </si>
  <si>
    <t>S_037808:T</t>
  </si>
  <si>
    <t>S_037794:T</t>
  </si>
  <si>
    <t>S_037770:T</t>
  </si>
  <si>
    <t>S_037760:T</t>
  </si>
  <si>
    <t>S_037758:T</t>
  </si>
  <si>
    <t>S_037750:T</t>
  </si>
  <si>
    <t>S_037734:T</t>
  </si>
  <si>
    <t>S_037723:T</t>
  </si>
  <si>
    <t>S_037722:T</t>
  </si>
  <si>
    <t>S_037705:M</t>
  </si>
  <si>
    <t>S_037701:T</t>
  </si>
  <si>
    <t>S_037700:T</t>
  </si>
  <si>
    <t>S_037695:M</t>
  </si>
  <si>
    <t>S_037693:T</t>
  </si>
  <si>
    <t>S_037692:T</t>
  </si>
  <si>
    <t>S_037691:N</t>
  </si>
  <si>
    <t>S_037667:T</t>
  </si>
  <si>
    <t>S_037664:T</t>
  </si>
  <si>
    <t>S_037655:T</t>
  </si>
  <si>
    <t>T_037655</t>
  </si>
  <si>
    <t>B_037635:M8</t>
  </si>
  <si>
    <t>E_037633-037634</t>
  </si>
  <si>
    <t>E_037632</t>
  </si>
  <si>
    <t>영상
이상</t>
  </si>
  <si>
    <t>기기불량</t>
  </si>
  <si>
    <t>날씨불량</t>
  </si>
  <si>
    <t>계획시간</t>
  </si>
  <si>
    <t>할당시간</t>
  </si>
  <si>
    <t>TOO</t>
  </si>
  <si>
    <t>TMT</t>
  </si>
  <si>
    <t>KS4</t>
  </si>
  <si>
    <t>DEEPS</t>
  </si>
  <si>
    <t>SULF</t>
  </si>
  <si>
    <t>MMA</t>
  </si>
  <si>
    <t>KSP</t>
  </si>
  <si>
    <t>20s/28k 15s/32k 8s/25k 5s/22k</t>
  </si>
  <si>
    <t>B</t>
  </si>
  <si>
    <t>/ / / / /</t>
  </si>
  <si>
    <t>I</t>
  </si>
  <si>
    <t>V</t>
  </si>
  <si>
    <t>R</t>
  </si>
  <si>
    <t>`</t>
  </si>
  <si>
    <t>37s/19k 32s/23k 25s/25k 20s/30k</t>
  </si>
  <si>
    <t>R</t>
  </si>
  <si>
    <t>/ / / / /</t>
  </si>
  <si>
    <t>I</t>
  </si>
  <si>
    <t>노출/레벨</t>
  </si>
  <si>
    <t>필터</t>
  </si>
  <si>
    <t>종료</t>
  </si>
  <si>
    <t>시작</t>
  </si>
  <si>
    <t>노출/레벨</t>
  </si>
  <si>
    <t>시작</t>
  </si>
  <si>
    <t>Flat</t>
  </si>
  <si>
    <t>개수</t>
  </si>
  <si>
    <t>OBS</t>
  </si>
  <si>
    <t>ALL</t>
  </si>
  <si>
    <t>TMT</t>
  </si>
  <si>
    <t>ENG-KSP</t>
  </si>
  <si>
    <t xml:space="preserve"> ALL</t>
  </si>
  <si>
    <t>OBS</t>
  </si>
  <si>
    <t>END</t>
  </si>
  <si>
    <t>PROG 10</t>
  </si>
  <si>
    <t>PROG 9</t>
  </si>
  <si>
    <t>PROG 8</t>
  </si>
  <si>
    <t>PROG 7</t>
  </si>
  <si>
    <t>PROG 6</t>
  </si>
  <si>
    <t>PROG 5</t>
  </si>
  <si>
    <t>PROG 4</t>
  </si>
  <si>
    <t>PROG 3</t>
  </si>
  <si>
    <t>PROG 2</t>
  </si>
  <si>
    <t>PROG 1</t>
  </si>
  <si>
    <t>BEGIN</t>
  </si>
  <si>
    <t>ENE</t>
  </si>
  <si>
    <t>고장</t>
  </si>
  <si>
    <t>SE</t>
  </si>
  <si>
    <t>SE</t>
  </si>
  <si>
    <t>중간</t>
  </si>
  <si>
    <t>중정비</t>
  </si>
  <si>
    <t>ESE</t>
  </si>
  <si>
    <t>-</t>
  </si>
  <si>
    <t>경정비</t>
  </si>
  <si>
    <t>풍향</t>
  </si>
  <si>
    <t>AU</t>
  </si>
  <si>
    <t>김정묵</t>
  </si>
  <si>
    <t>가동률</t>
  </si>
  <si>
    <t>관측률</t>
  </si>
  <si>
    <t xml:space="preserve"> </t>
  </si>
  <si>
    <t>R2000 가동 불량으로 HE box 개방 후 관측.</t>
  </si>
  <si>
    <t>관측 중 76-81 소음 발생.</t>
  </si>
  <si>
    <t>월령 40%이상으로 방풍막 연결.</t>
  </si>
  <si>
    <t>기기상태 노트</t>
  </si>
  <si>
    <t>관측전 진공게이지 off</t>
  </si>
  <si>
    <t>R2000 냉각수량 (주1회)</t>
  </si>
  <si>
    <t>망원경 롤러 상태</t>
  </si>
  <si>
    <t>Dry air flow 조정</t>
  </si>
  <si>
    <t>관측전 주경 냉각팬 off</t>
  </si>
  <si>
    <t>칠러 냉각수량 (주1회)</t>
  </si>
  <si>
    <t>내외부 CCTV</t>
  </si>
  <si>
    <t>기타상태</t>
  </si>
  <si>
    <t>ICS HDD 여유공간</t>
  </si>
  <si>
    <t>HE 호스누수</t>
  </si>
  <si>
    <t>돔 기타상태</t>
  </si>
  <si>
    <t>ICS-DTS전송
 s/w실행</t>
  </si>
  <si>
    <t>TCS Agent 연결상태</t>
  </si>
  <si>
    <t>카메라 냉각호스</t>
  </si>
  <si>
    <t>돔 누수 여부</t>
  </si>
  <si>
    <t>관측 후 컴퓨터실
냉방 상태</t>
  </si>
  <si>
    <t>ICS &amp; PC-TCS
시각동기</t>
  </si>
  <si>
    <t>칠러 동작상태</t>
  </si>
  <si>
    <t>돔 회전 sync</t>
  </si>
  <si>
    <t>관측 후 주경냉각팬 on</t>
  </si>
  <si>
    <t>관측 전 컴퓨터실
냉방 상태</t>
  </si>
  <si>
    <t>칠러 누수</t>
  </si>
  <si>
    <t>돔 셔터 sync</t>
  </si>
  <si>
    <t>관측 후 주경 확인</t>
  </si>
  <si>
    <t>R2000 소음</t>
  </si>
  <si>
    <t>주경냉각 호스누수</t>
  </si>
  <si>
    <t>돔 회전 소음</t>
  </si>
  <si>
    <t>주경면 CO2 청소
(주1회)</t>
  </si>
  <si>
    <t>R2000 누수여부</t>
  </si>
  <si>
    <t>주경 냉각상태</t>
  </si>
  <si>
    <t>기기점검사항</t>
  </si>
  <si>
    <t>기타
이상</t>
  </si>
  <si>
    <t>정전</t>
  </si>
  <si>
    <t>Data
시스템</t>
  </si>
  <si>
    <t>KVM 및
네트워크</t>
  </si>
  <si>
    <t>관측
컴퓨터</t>
  </si>
  <si>
    <t>카메라 UPS</t>
  </si>
  <si>
    <t>카메라 
컴퓨터</t>
  </si>
  <si>
    <t>HE 냉각
부대장비</t>
  </si>
  <si>
    <t>카메라
냉각/진공</t>
  </si>
  <si>
    <t>카메라
전자부</t>
  </si>
  <si>
    <t>방풍막</t>
  </si>
  <si>
    <t>돔 구동 및 소음</t>
  </si>
  <si>
    <t>돔 냉각</t>
  </si>
  <si>
    <t>망원경 UPS</t>
  </si>
  <si>
    <t>GPS</t>
  </si>
  <si>
    <t>AUX computer</t>
  </si>
  <si>
    <t>PC-TCS</t>
  </si>
  <si>
    <t>TCC</t>
  </si>
  <si>
    <t>AUX 및
망원경기타</t>
  </si>
  <si>
    <t>초점</t>
  </si>
  <si>
    <t>셔터</t>
  </si>
  <si>
    <t>필터</t>
  </si>
  <si>
    <t>미러냉각</t>
  </si>
  <si>
    <t>미러커버</t>
  </si>
  <si>
    <t>광학계</t>
  </si>
  <si>
    <t>망원경
구동부</t>
  </si>
  <si>
    <t>기기이상</t>
  </si>
  <si>
    <t>OFF</t>
  </si>
  <si>
    <t>칠러
설정온도</t>
  </si>
  <si>
    <t>돔 습도
(RH %)</t>
  </si>
  <si>
    <t>DMAWAIT</t>
  </si>
  <si>
    <t>돔 냉방기
설정온도</t>
  </si>
  <si>
    <t>돔 온도</t>
  </si>
  <si>
    <t>Pressure (torr)</t>
  </si>
  <si>
    <t>Dry air flow(SCFH)</t>
  </si>
  <si>
    <t>Glycol out</t>
  </si>
  <si>
    <t>KVM Down</t>
  </si>
  <si>
    <t>OFF</t>
  </si>
  <si>
    <t>HE 냉각수
유량(GPM)</t>
  </si>
  <si>
    <t>IC Dead</t>
  </si>
  <si>
    <t>PT30 Sp gas (psi)</t>
  </si>
  <si>
    <t>Air out</t>
  </si>
  <si>
    <t>Remarks</t>
  </si>
  <si>
    <t>IC Down</t>
  </si>
  <si>
    <t>PT30 #2
gas (psi)</t>
  </si>
  <si>
    <t>Air in</t>
  </si>
  <si>
    <t>KG2016-06-02:1407</t>
  </si>
  <si>
    <t>IC-G</t>
  </si>
  <si>
    <t>Dec
Oscillation</t>
  </si>
  <si>
    <t>PT30 #1
gas (psi)</t>
  </si>
  <si>
    <t>Real deal</t>
  </si>
  <si>
    <t>KS2016-01-13:1370</t>
  </si>
  <si>
    <t>IC-
K/M/T/N</t>
  </si>
  <si>
    <t>RA Track
Error</t>
  </si>
  <si>
    <t>PT13 
gas (psi)</t>
  </si>
  <si>
    <t>Charcoal</t>
  </si>
  <si>
    <t>KX2016-03-23:1381</t>
  </si>
  <si>
    <t>ICGui</t>
  </si>
  <si>
    <t>PC-TCS
Disabled</t>
  </si>
  <si>
    <t>장비실습도
(RH %)</t>
  </si>
  <si>
    <t>PT30 #2</t>
  </si>
  <si>
    <t>ICSci</t>
  </si>
  <si>
    <t>PC-TCS
Crash</t>
  </si>
  <si>
    <t>장비실온도</t>
  </si>
  <si>
    <t>PT30 #1</t>
  </si>
  <si>
    <t>Build</t>
  </si>
  <si>
    <t>SW Version</t>
  </si>
  <si>
    <t>횟수</t>
  </si>
  <si>
    <t>오작동</t>
  </si>
  <si>
    <t>관측후</t>
  </si>
  <si>
    <t>관측전</t>
  </si>
  <si>
    <t>장비실
돔상태</t>
  </si>
  <si>
    <t>관측후</t>
  </si>
  <si>
    <t>카메라
상태</t>
  </si>
  <si>
    <t>℃</t>
  </si>
  <si>
    <t>온도단위:</t>
  </si>
  <si>
    <t>기기상태</t>
  </si>
  <si>
    <t>last mkk2list BLG target 1579</t>
  </si>
  <si>
    <t>16:00 이후 구름의 영향을 받음.</t>
  </si>
  <si>
    <t>T_037986 PC-TCS crash 영상.</t>
  </si>
  <si>
    <t>I_037835 tcsagent 끊김으로 헤더에 RA 17:46:17 DEC -29:42:30 alt 55부근이 미입력됨.</t>
  </si>
  <si>
    <t>E_037831-037834 초점 확인 및 시간 확인영상.</t>
  </si>
  <si>
    <t>I_037834 ic.gui 재실행 후 object focus 미입력으로 dark end가 입력됨.</t>
  </si>
  <si>
    <t>I_037831-037833 셔터오픈 시간과 OBS 시간이 2초가량 차이남.</t>
  </si>
  <si>
    <t>Note</t>
  </si>
  <si>
    <t>S_038084:T</t>
  </si>
  <si>
    <t>S_038061-038062:T</t>
  </si>
  <si>
    <t>S_038055:T</t>
  </si>
  <si>
    <t>S_038053:T</t>
  </si>
  <si>
    <t>S_038024:T</t>
  </si>
  <si>
    <t>S_038019:T</t>
  </si>
  <si>
    <t>S_038008:T</t>
  </si>
  <si>
    <t>S_038005:T</t>
  </si>
  <si>
    <t>S_038001:T</t>
  </si>
  <si>
    <t>S_037987:T</t>
  </si>
  <si>
    <t>T_037986</t>
  </si>
  <si>
    <t>S_037974:T</t>
  </si>
  <si>
    <t>S_037970:T</t>
  </si>
  <si>
    <t>S_037958-037959:T</t>
  </si>
  <si>
    <t>S_037940-037941:T</t>
  </si>
  <si>
    <t>S_037939:T</t>
  </si>
  <si>
    <t>S_037936:T</t>
  </si>
  <si>
    <t>S_037932:T</t>
  </si>
  <si>
    <t>S_037929:T</t>
  </si>
  <si>
    <t>S_037914:T</t>
  </si>
  <si>
    <t>S_037907:T</t>
  </si>
  <si>
    <t>S_037903:T</t>
  </si>
  <si>
    <t>S_037895:T</t>
  </si>
  <si>
    <t>S_037880:T</t>
  </si>
  <si>
    <t>S_037878:T</t>
  </si>
  <si>
    <t>S_037875:N</t>
  </si>
  <si>
    <t>S_037862-037864:T</t>
  </si>
  <si>
    <t>S_037852:T</t>
  </si>
  <si>
    <t>S_037850:T</t>
  </si>
  <si>
    <t>S_037844:T</t>
  </si>
  <si>
    <t>S_037838:T</t>
  </si>
  <si>
    <t>I_037835</t>
  </si>
  <si>
    <t>S_037835:T</t>
  </si>
  <si>
    <t>E_037831-037834</t>
  </si>
  <si>
    <t>I_037834</t>
  </si>
  <si>
    <t>I_037831-037833</t>
  </si>
  <si>
    <t>S_037832:T</t>
  </si>
  <si>
    <t>S_037830:N</t>
  </si>
  <si>
    <t>S_037830:M</t>
  </si>
  <si>
    <t>S_037825:T</t>
  </si>
  <si>
    <t>영상
이상</t>
  </si>
  <si>
    <t>기기불량</t>
  </si>
  <si>
    <t>날씨불량</t>
  </si>
  <si>
    <t>계획시간</t>
  </si>
  <si>
    <t>할당시간</t>
  </si>
  <si>
    <t>TOO</t>
  </si>
  <si>
    <t>TMT</t>
  </si>
  <si>
    <t>KS4</t>
  </si>
  <si>
    <t>DEEPS</t>
  </si>
  <si>
    <t>SULF</t>
  </si>
  <si>
    <t>KSP</t>
  </si>
  <si>
    <t>/ / / /</t>
  </si>
  <si>
    <t>I</t>
  </si>
  <si>
    <t>V</t>
  </si>
  <si>
    <t>R</t>
  </si>
  <si>
    <t>`</t>
  </si>
  <si>
    <t>B</t>
  </si>
  <si>
    <t>노출/레벨</t>
  </si>
  <si>
    <t>필터</t>
  </si>
  <si>
    <t>종료</t>
  </si>
  <si>
    <t>노출/레벨</t>
  </si>
  <si>
    <t>필터</t>
  </si>
  <si>
    <t>종료</t>
  </si>
  <si>
    <t>시작</t>
  </si>
  <si>
    <t>Flat</t>
  </si>
  <si>
    <t>개수</t>
  </si>
  <si>
    <t>OBS</t>
  </si>
  <si>
    <t>ALL</t>
  </si>
  <si>
    <t>TMT</t>
  </si>
  <si>
    <t>ENG-KSP</t>
  </si>
  <si>
    <t>BLG</t>
  </si>
  <si>
    <t xml:space="preserve"> ALL</t>
  </si>
  <si>
    <t>OBS</t>
  </si>
  <si>
    <t>END</t>
  </si>
  <si>
    <t>PROG 10</t>
  </si>
  <si>
    <t>PROG 9</t>
  </si>
  <si>
    <t>PROG 8</t>
  </si>
  <si>
    <t>PROG 7</t>
  </si>
  <si>
    <t>PROG 6</t>
  </si>
  <si>
    <t>PROG 5</t>
  </si>
  <si>
    <t>PROG 4</t>
  </si>
  <si>
    <t>PROG 3</t>
  </si>
  <si>
    <t>PROG 2</t>
  </si>
  <si>
    <t>PROG 1</t>
  </si>
  <si>
    <t>BEGIN</t>
  </si>
  <si>
    <t>NNE</t>
  </si>
  <si>
    <t>고장</t>
  </si>
  <si>
    <t>NNW</t>
  </si>
  <si>
    <t>중간</t>
  </si>
  <si>
    <t>중정비</t>
  </si>
  <si>
    <t>NE</t>
  </si>
  <si>
    <t>-</t>
  </si>
  <si>
    <t>경정비</t>
  </si>
  <si>
    <t>풍향</t>
  </si>
  <si>
    <t>AU</t>
  </si>
  <si>
    <t>가동률</t>
  </si>
  <si>
    <t>관측률</t>
  </si>
  <si>
    <t>ic.T crash가 자주 일어나고 T crash 이후 스크립트가 종종 멈춤.</t>
  </si>
  <si>
    <t>돔 개방시 82-88 / 관측 중 67-80 소음 발생.</t>
  </si>
  <si>
    <t>R2000 가동 불량으로 HE box 개방 후 관측.</t>
  </si>
  <si>
    <t>월령 40%이상으로 방풍막 연결.</t>
  </si>
  <si>
    <t>기기상태 노트</t>
  </si>
  <si>
    <t>R2000 냉각수량 (주1회)</t>
  </si>
  <si>
    <t>망원경 롤러 상태</t>
  </si>
  <si>
    <t>Dry air flow 조정</t>
  </si>
  <si>
    <t>관측전 주경 냉각팬 off</t>
  </si>
  <si>
    <t>칠러 냉각수량 (주1회)</t>
  </si>
  <si>
    <t>내외부 CCTV</t>
  </si>
  <si>
    <t>기타상태</t>
  </si>
  <si>
    <t>ICS HDD 여유공간</t>
  </si>
  <si>
    <t>HE 호스누수</t>
  </si>
  <si>
    <t>돔 기타상태</t>
  </si>
  <si>
    <t>ICS-DTS전송
 s/w실행</t>
  </si>
  <si>
    <t>TCS Agent 연결상태</t>
  </si>
  <si>
    <t>카메라 냉각호스</t>
  </si>
  <si>
    <t>돔 누수 여부</t>
  </si>
  <si>
    <t>관측 후 컴퓨터실
냉방 상태</t>
  </si>
  <si>
    <t>ICS &amp; PC-TCS
시각동기</t>
  </si>
  <si>
    <t>칠러 동작상태</t>
  </si>
  <si>
    <t>돔 회전 sync</t>
  </si>
  <si>
    <t>관측 후 주경냉각팬 on</t>
  </si>
  <si>
    <t>관측 전 컴퓨터실
냉방 상태</t>
  </si>
  <si>
    <t>칠러 누수</t>
  </si>
  <si>
    <t>돔 셔터 sync</t>
  </si>
  <si>
    <t>관측 후 주경 확인</t>
  </si>
  <si>
    <t>주경냉각 호스누수</t>
  </si>
  <si>
    <t>돔 회전 소음</t>
  </si>
  <si>
    <t>주경면 CO2 청소
(주1회)</t>
  </si>
  <si>
    <t>R2000 누수여부</t>
  </si>
  <si>
    <t>주경 냉각상태</t>
  </si>
  <si>
    <t>돔 셔터 소음</t>
  </si>
  <si>
    <t>기기점검사항</t>
  </si>
  <si>
    <t>기타
이상</t>
  </si>
  <si>
    <t>정전</t>
  </si>
  <si>
    <t>Data
시스템</t>
  </si>
  <si>
    <t>KVM 및
네트워크</t>
  </si>
  <si>
    <t>관측
컴퓨터</t>
  </si>
  <si>
    <t>카메라 UPS</t>
  </si>
  <si>
    <t>카메라 
컴퓨터</t>
  </si>
  <si>
    <t>카메라
냉각/진공</t>
  </si>
  <si>
    <t>카메라
전자부</t>
  </si>
  <si>
    <t>돔 구동 및 소음</t>
  </si>
  <si>
    <t>돔 냉각</t>
  </si>
  <si>
    <t>망원경 UPS</t>
  </si>
  <si>
    <t>GPS</t>
  </si>
  <si>
    <t>AUX computer</t>
  </si>
  <si>
    <t>PC-TCS</t>
  </si>
  <si>
    <t>TCC</t>
  </si>
  <si>
    <t>AUX 및
망원경기타</t>
  </si>
  <si>
    <t>초점</t>
  </si>
  <si>
    <t>셔터</t>
  </si>
  <si>
    <t>필터</t>
  </si>
  <si>
    <t>미러냉각</t>
  </si>
  <si>
    <t>미러커버</t>
  </si>
  <si>
    <t>광학계</t>
  </si>
  <si>
    <t>망원경
구동부</t>
  </si>
  <si>
    <t>기기이상</t>
  </si>
  <si>
    <t>OFF</t>
  </si>
  <si>
    <t>칠러
설정온도</t>
  </si>
  <si>
    <t>돔 습도
(RH %)</t>
  </si>
  <si>
    <t>DMAWAIT</t>
  </si>
  <si>
    <t>돔 냉방기
설정온도</t>
  </si>
  <si>
    <t>돔 온도</t>
  </si>
  <si>
    <t>Pressure (torr)</t>
  </si>
  <si>
    <t>Dry air flow(SCFH)</t>
  </si>
  <si>
    <t>Glycol out</t>
  </si>
  <si>
    <t>KVM Down</t>
  </si>
  <si>
    <t>HE 냉각수
유량(GPM)</t>
  </si>
  <si>
    <t>IC Dead</t>
  </si>
  <si>
    <t>PT30 Sp gas (psi)</t>
  </si>
  <si>
    <t>Air out</t>
  </si>
  <si>
    <t>Remarks</t>
  </si>
  <si>
    <t>IC Down</t>
  </si>
  <si>
    <t>PT30 #2
gas (psi)</t>
  </si>
  <si>
    <t>Air in</t>
  </si>
  <si>
    <t>KG2016-06-02:1407</t>
  </si>
  <si>
    <t>IC-G</t>
  </si>
  <si>
    <t>Dec
Oscillation</t>
  </si>
  <si>
    <t>PT30 #1
gas (psi)</t>
  </si>
  <si>
    <t>Real deal</t>
  </si>
  <si>
    <t>KS2016-01-13:1370</t>
  </si>
  <si>
    <t>IC-
K/M/T/N</t>
  </si>
  <si>
    <t>RA Track
Error</t>
  </si>
  <si>
    <t>Charcoal</t>
  </si>
  <si>
    <t>KX2016-03-23:1381</t>
  </si>
  <si>
    <t>ICGui</t>
  </si>
  <si>
    <t>PC-TCS
Disabled</t>
  </si>
  <si>
    <t>장비실습도
(RH %)</t>
  </si>
  <si>
    <t>PT30 #2</t>
  </si>
  <si>
    <t>ICSci</t>
  </si>
  <si>
    <t>PC-TCS
Crash</t>
  </si>
  <si>
    <t>장비실온도</t>
  </si>
  <si>
    <t>PT30 #1</t>
  </si>
  <si>
    <t>Build</t>
  </si>
  <si>
    <t>SW Version</t>
  </si>
  <si>
    <t>횟수</t>
  </si>
  <si>
    <t>오작동</t>
  </si>
  <si>
    <t>관측후</t>
  </si>
  <si>
    <t>관측전</t>
  </si>
  <si>
    <t>장비실
돔상태</t>
  </si>
  <si>
    <t>카메라
상태</t>
  </si>
  <si>
    <t>℃</t>
  </si>
  <si>
    <t>온도단위:</t>
  </si>
  <si>
    <t>기기상태</t>
  </si>
  <si>
    <t>last mkk2list BLG target 1628</t>
  </si>
  <si>
    <t>I_038193 tcsagnet 연결이 끊겨 RA 22:59:00 DEC -40:23:00 alt 80.8이 헤더에 미입력됨.</t>
  </si>
  <si>
    <t>E_038189-031890 ic.K crash로 영상 없음.</t>
  </si>
  <si>
    <t>E_038105-038106 초점 확인 영상.</t>
  </si>
  <si>
    <t>Note</t>
  </si>
  <si>
    <t>S_038354:N</t>
  </si>
  <si>
    <t>S_038328:T</t>
  </si>
  <si>
    <t>S_038321:T</t>
  </si>
  <si>
    <t>S_038308:T</t>
  </si>
  <si>
    <t>B_038307:M8</t>
  </si>
  <si>
    <t>S_038295:T</t>
  </si>
  <si>
    <t>S_038286:T</t>
  </si>
  <si>
    <t>S_038277:T</t>
  </si>
  <si>
    <t>S_038269:T</t>
  </si>
  <si>
    <t>S_038262-038264:T</t>
  </si>
  <si>
    <t>S_038253-038254:T</t>
  </si>
  <si>
    <t>S_038247:T</t>
  </si>
  <si>
    <t>T_038244</t>
  </si>
  <si>
    <t>S_038225:N</t>
  </si>
  <si>
    <t>S_038220:T</t>
  </si>
  <si>
    <t>S_038214:M</t>
  </si>
  <si>
    <t>S_038212:T</t>
  </si>
  <si>
    <t>S_038206:T</t>
  </si>
  <si>
    <t>S_038197:T</t>
  </si>
  <si>
    <t>I_038193</t>
  </si>
  <si>
    <t>I_038191-038193</t>
  </si>
  <si>
    <t>E_038189-031890</t>
  </si>
  <si>
    <t>S_038179:T</t>
  </si>
  <si>
    <t>S_038165:T</t>
  </si>
  <si>
    <t>S_038155:T</t>
  </si>
  <si>
    <t>S_038107-038108:T</t>
  </si>
  <si>
    <t>S_038132-038134:T</t>
  </si>
  <si>
    <t>S_038125:N</t>
  </si>
  <si>
    <t>S_038120:T</t>
  </si>
  <si>
    <t>S_038115:T</t>
  </si>
  <si>
    <t>S_038111:T</t>
  </si>
  <si>
    <t>S_038108:T</t>
  </si>
  <si>
    <t>E_038105-038106</t>
  </si>
  <si>
    <t>S_038105:T</t>
  </si>
  <si>
    <t>S_038094:T</t>
  </si>
  <si>
    <t>S_038091:T</t>
  </si>
  <si>
    <t>기기불량</t>
  </si>
  <si>
    <t>날씨불량</t>
  </si>
  <si>
    <t>계획시간</t>
  </si>
  <si>
    <t>할당시간</t>
  </si>
  <si>
    <t>TOO</t>
  </si>
  <si>
    <t>TMT</t>
  </si>
  <si>
    <t>KS4</t>
  </si>
  <si>
    <t>DEEPS</t>
  </si>
  <si>
    <t>SULF</t>
  </si>
  <si>
    <t>MMA</t>
  </si>
  <si>
    <t>KSP</t>
  </si>
  <si>
    <t>/ / / /</t>
  </si>
  <si>
    <t>B</t>
  </si>
  <si>
    <t>I</t>
  </si>
  <si>
    <t>25s/24k 20s/28k 15s/31k 7s/22k</t>
  </si>
  <si>
    <t>V</t>
  </si>
  <si>
    <t>15s/15k 25s/17k 35s/15k 42s/12k</t>
  </si>
  <si>
    <t>R</t>
  </si>
  <si>
    <t>`</t>
  </si>
  <si>
    <t>35s/25k 30s/30k 23s/32k 16s/31k</t>
  </si>
  <si>
    <t>I</t>
  </si>
  <si>
    <t>8s/29k 10s/25k 15s/25k 20s/23k</t>
  </si>
  <si>
    <t>노출/레벨</t>
  </si>
  <si>
    <t>필터</t>
  </si>
  <si>
    <t>종료</t>
  </si>
  <si>
    <t>시작</t>
  </si>
  <si>
    <t>Flat</t>
  </si>
  <si>
    <t>개수</t>
  </si>
  <si>
    <t>ALL</t>
  </si>
  <si>
    <t>ENG-KSP</t>
  </si>
  <si>
    <t>BLG</t>
  </si>
  <si>
    <t>OBS</t>
  </si>
  <si>
    <t>END</t>
  </si>
  <si>
    <t>PROG 10</t>
  </si>
  <si>
    <t>PROG 9</t>
  </si>
  <si>
    <t>PROG 7</t>
  </si>
  <si>
    <t>PROG 6</t>
  </si>
  <si>
    <t>PROG 5</t>
  </si>
  <si>
    <t>PROG 4</t>
  </si>
  <si>
    <t>PROG 3</t>
  </si>
  <si>
    <t>PROG 2</t>
  </si>
  <si>
    <t>PROG 1</t>
  </si>
  <si>
    <t>BEGIN</t>
  </si>
  <si>
    <t>NW</t>
  </si>
  <si>
    <t>고장</t>
  </si>
  <si>
    <t>N</t>
  </si>
  <si>
    <t>중간</t>
  </si>
  <si>
    <t>중정비</t>
  </si>
  <si>
    <t>경정비</t>
  </si>
  <si>
    <t>풍향</t>
  </si>
  <si>
    <t>AU</t>
  </si>
  <si>
    <t>김정묵</t>
  </si>
  <si>
    <t>가동률</t>
  </si>
  <si>
    <t>관측률</t>
  </si>
  <si>
    <t>ic.T crash가 자주 일어나고 T crash 이후 스크립트가 종종 멈춤.</t>
  </si>
  <si>
    <t>I_038191-038192 셔터 오픈시간과 OBS시간이 2초가량 차이남.</t>
  </si>
  <si>
    <t>주경 청소 시행.</t>
  </si>
  <si>
    <t>TMT</t>
  </si>
  <si>
    <t>관측 중 75-88 / 38-40 소음 발생.</t>
  </si>
  <si>
    <t>R2000 가동 불량으로 HE box 개방 후 관측.</t>
  </si>
  <si>
    <t>월령 40%이상으로 방풍막 연결.</t>
  </si>
  <si>
    <t>기기상태 노트</t>
  </si>
  <si>
    <t>관측전 진공게이지 off</t>
  </si>
  <si>
    <t>R2000 냉각수량 (주1회)</t>
  </si>
  <si>
    <t>Dry air flow 조정</t>
  </si>
  <si>
    <t>관측전 주경 냉각팬 off</t>
  </si>
  <si>
    <t>칠러 냉각수량 (주1회)</t>
  </si>
  <si>
    <t>내외부 CCTV</t>
  </si>
  <si>
    <t>기타상태</t>
  </si>
  <si>
    <t>HE 호스누수</t>
  </si>
  <si>
    <t>돔 기타상태</t>
  </si>
  <si>
    <t>ICS-DTS전송
 s/w실행</t>
  </si>
  <si>
    <t>TCS Agent 연결상태</t>
  </si>
  <si>
    <t>카메라 냉각호스</t>
  </si>
  <si>
    <t>돔 누수 여부</t>
  </si>
  <si>
    <t>관측 후 컴퓨터실
냉방 상태</t>
  </si>
  <si>
    <t>ICS &amp; PC-TCS
시각동기</t>
  </si>
  <si>
    <t>칠러 동작상태</t>
  </si>
  <si>
    <t>돔 회전 sync</t>
  </si>
  <si>
    <t>관측 후 주경냉각팬 on</t>
  </si>
  <si>
    <t>관측 전 컴퓨터실
냉방 상태</t>
  </si>
  <si>
    <t>칠러 누수</t>
  </si>
  <si>
    <t>돔 셔터 sync</t>
  </si>
  <si>
    <t>관측 후 주경 확인</t>
  </si>
  <si>
    <t>R2000 소음</t>
  </si>
  <si>
    <t>주경냉각 호스누수</t>
  </si>
  <si>
    <t>돔 회전 소음</t>
  </si>
  <si>
    <t>주경 냉각상태</t>
  </si>
  <si>
    <t>돔 셔터 소음</t>
  </si>
  <si>
    <t>기기점검사항</t>
  </si>
  <si>
    <t>정전</t>
  </si>
  <si>
    <t>Data
시스템</t>
  </si>
  <si>
    <t>KVM 및
네트워크</t>
  </si>
  <si>
    <t>카메라 UPS</t>
  </si>
  <si>
    <t>카메라 
컴퓨터</t>
  </si>
  <si>
    <t>HE 냉각
부대장비</t>
  </si>
  <si>
    <t>카메라
냉각/진공</t>
  </si>
  <si>
    <t>카메라
전자부</t>
  </si>
  <si>
    <t>방풍막</t>
  </si>
  <si>
    <t>돔 구동 및 소음</t>
  </si>
  <si>
    <t>돔 냉각</t>
  </si>
  <si>
    <t>망원경 UPS</t>
  </si>
  <si>
    <t>AUX computer</t>
  </si>
  <si>
    <t>PC-TCS</t>
  </si>
  <si>
    <t>AUX 및
망원경기타</t>
  </si>
  <si>
    <t>초점</t>
  </si>
  <si>
    <t>필터</t>
  </si>
  <si>
    <t>미러냉각</t>
  </si>
  <si>
    <t>미러커버</t>
  </si>
  <si>
    <t>광학계</t>
  </si>
  <si>
    <t>망원경
구동부</t>
  </si>
  <si>
    <t>기기이상</t>
  </si>
  <si>
    <t>OFF</t>
  </si>
  <si>
    <t>돔 습도
(RH %)</t>
  </si>
  <si>
    <t>DMAWAIT</t>
  </si>
  <si>
    <t>돔 냉방기
설정온도</t>
  </si>
  <si>
    <t>돔 온도</t>
  </si>
  <si>
    <t>Pressure (torr)</t>
  </si>
  <si>
    <t>Dry air flow(SCFH)</t>
  </si>
  <si>
    <t>Glycol out</t>
  </si>
  <si>
    <t>KVM Down</t>
  </si>
  <si>
    <t>HE 냉각수
유량(GPM)</t>
  </si>
  <si>
    <t>Glycol in</t>
  </si>
  <si>
    <t>IC Dead</t>
  </si>
  <si>
    <t>PT30 Sp gas (psi)</t>
  </si>
  <si>
    <t>Air out</t>
  </si>
  <si>
    <t>Remarks</t>
  </si>
  <si>
    <t>IC Down</t>
  </si>
  <si>
    <t>Air in</t>
  </si>
  <si>
    <t>KG2016-06-02:1407</t>
  </si>
  <si>
    <t>IC-G</t>
  </si>
  <si>
    <t>Dec
Oscillation</t>
  </si>
  <si>
    <t>PT30 #1
gas (psi)</t>
  </si>
  <si>
    <t>Real deal</t>
  </si>
  <si>
    <t>KS2016-01-13:1370</t>
  </si>
  <si>
    <t>IC-
K/M/T/N</t>
  </si>
  <si>
    <t>RA Track
Error</t>
  </si>
  <si>
    <t>PT13 
gas (psi)</t>
  </si>
  <si>
    <t>Charcoal</t>
  </si>
  <si>
    <t>KX2016-03-23:1381</t>
  </si>
  <si>
    <t>ICGui</t>
  </si>
  <si>
    <t>PC-TCS
Disabled</t>
  </si>
  <si>
    <t>장비실습도
(RH %)</t>
  </si>
  <si>
    <t>PT30 #2</t>
  </si>
  <si>
    <t>ICSci</t>
  </si>
  <si>
    <t>PC-TCS
Crash</t>
  </si>
  <si>
    <t>장비실온도</t>
  </si>
  <si>
    <t>PT30 #1</t>
  </si>
  <si>
    <t>Build</t>
  </si>
  <si>
    <t>SW Version</t>
  </si>
  <si>
    <t>횟수</t>
  </si>
  <si>
    <t>오작동</t>
  </si>
  <si>
    <t>관측전</t>
  </si>
  <si>
    <t>관측후</t>
  </si>
  <si>
    <t>카메라
상태</t>
  </si>
  <si>
    <t>온도단위:</t>
  </si>
  <si>
    <t>기기상태</t>
  </si>
  <si>
    <t>last mkk2list BLG target 1670</t>
  </si>
  <si>
    <t>E_038629-038630 ic.K crash로 영상 없음.</t>
  </si>
  <si>
    <t>13:30경부터 구름의 영향을 받음</t>
  </si>
  <si>
    <t>T_038480 PC-TCS Crash 영상.</t>
  </si>
  <si>
    <t>E_038471-038472 ic.M crash로 영상없음.</t>
  </si>
  <si>
    <t>E_038396-038399 초점 확인영상.</t>
  </si>
  <si>
    <t>Note</t>
  </si>
  <si>
    <t>S_038667-038668:T</t>
  </si>
  <si>
    <t>S_038659:M</t>
  </si>
  <si>
    <t>S_038652:T</t>
  </si>
  <si>
    <t>S_038641:T</t>
  </si>
  <si>
    <t>E_038629-038630</t>
  </si>
  <si>
    <t>S_038620:T</t>
  </si>
  <si>
    <t>S_038613:T</t>
  </si>
  <si>
    <t>S_038612:N</t>
  </si>
  <si>
    <t>S_038584:T</t>
  </si>
  <si>
    <t>S_038582:T</t>
  </si>
  <si>
    <t>S_038580:N</t>
  </si>
  <si>
    <t>S_038576:T</t>
  </si>
  <si>
    <t>S_038572:T</t>
  </si>
  <si>
    <t>S_038564:T</t>
  </si>
  <si>
    <t>S_038557:T</t>
  </si>
  <si>
    <t>S_038551:T</t>
  </si>
  <si>
    <t>S_038547:T</t>
  </si>
  <si>
    <t>S_038539:T</t>
  </si>
  <si>
    <t>S_038533:T</t>
  </si>
  <si>
    <t>S_038528:T</t>
  </si>
  <si>
    <t>S_038520:T</t>
  </si>
  <si>
    <t>S_038504:T</t>
  </si>
  <si>
    <t>S_038499:T</t>
  </si>
  <si>
    <t>S_038492:T</t>
  </si>
  <si>
    <t>T_038483</t>
  </si>
  <si>
    <t>T_038480</t>
  </si>
  <si>
    <t>E_038471-038472</t>
  </si>
  <si>
    <t>S_038469:T</t>
  </si>
  <si>
    <t>S_038447:T</t>
  </si>
  <si>
    <t>S_038445:M</t>
  </si>
  <si>
    <t>S_038434:T</t>
  </si>
  <si>
    <t>S_038430:T</t>
  </si>
  <si>
    <t>S_038428:T</t>
  </si>
  <si>
    <t>S_038425-038426:T</t>
  </si>
  <si>
    <t>S_038414:T</t>
  </si>
  <si>
    <t>S_038408:T</t>
  </si>
  <si>
    <t>S_038399:T</t>
  </si>
  <si>
    <t>E_038396-038399</t>
  </si>
  <si>
    <t>영상
이상</t>
  </si>
  <si>
    <t>기기불량</t>
  </si>
  <si>
    <t>계획시간</t>
  </si>
  <si>
    <t>할당시간</t>
  </si>
  <si>
    <t>TOO</t>
  </si>
  <si>
    <t>TMT</t>
  </si>
  <si>
    <t>KS4</t>
  </si>
  <si>
    <t>DEEPS</t>
  </si>
  <si>
    <t>SULF</t>
  </si>
  <si>
    <t>MMA</t>
  </si>
  <si>
    <t>KSP</t>
  </si>
  <si>
    <t>B</t>
  </si>
  <si>
    <t>I</t>
  </si>
  <si>
    <t>V</t>
  </si>
  <si>
    <t>R</t>
  </si>
  <si>
    <t>`</t>
  </si>
  <si>
    <t>노출/레벨</t>
  </si>
  <si>
    <t>시작</t>
  </si>
  <si>
    <t>종료</t>
  </si>
  <si>
    <t>Flat</t>
  </si>
  <si>
    <t>OBS</t>
  </si>
  <si>
    <t>ALL</t>
  </si>
  <si>
    <t>ENG-KSP</t>
  </si>
  <si>
    <t>BLG</t>
  </si>
  <si>
    <t xml:space="preserve"> ALL</t>
  </si>
  <si>
    <t>END</t>
  </si>
  <si>
    <t>PROG 10</t>
  </si>
  <si>
    <t>PROG 9</t>
  </si>
  <si>
    <t>PROG 8</t>
  </si>
  <si>
    <t>PROG 5</t>
  </si>
  <si>
    <t>PROG 4</t>
  </si>
  <si>
    <t>PROG 3</t>
  </si>
  <si>
    <t>PROG 2</t>
  </si>
  <si>
    <t>PROG 1</t>
  </si>
  <si>
    <t>BEGIN</t>
  </si>
  <si>
    <t>NNE</t>
  </si>
  <si>
    <t>NE</t>
  </si>
  <si>
    <t>중간</t>
  </si>
  <si>
    <t>NNW</t>
  </si>
  <si>
    <t>경정비</t>
  </si>
  <si>
    <t>풍향</t>
  </si>
  <si>
    <t>AU</t>
  </si>
  <si>
    <t>김정묵</t>
  </si>
  <si>
    <t>가동률</t>
  </si>
  <si>
    <t>ic.T crash가 자주 일어나고 ic.T crash 이후 스크립트가 종종 멈춤.</t>
  </si>
  <si>
    <t>관측 중 78-88 / 38-40 소음 발생.</t>
  </si>
  <si>
    <t>관측 중 78-88 / 38-40 소음 발생.</t>
  </si>
  <si>
    <t>월령 40%이상으로 방풍막 연결.</t>
  </si>
  <si>
    <t>기기상태 노트</t>
  </si>
  <si>
    <t>관측전 진공게이지 off</t>
  </si>
  <si>
    <t>R2000 냉각수량 (주1회)</t>
  </si>
  <si>
    <t>망원경 롤러 상태</t>
  </si>
  <si>
    <t>Dry air flow 조정</t>
  </si>
  <si>
    <t>관측전 주경 냉각팬 off</t>
  </si>
  <si>
    <t>칠러 냉각수량 (주1회)</t>
  </si>
  <si>
    <t>내외부 CCTV</t>
  </si>
  <si>
    <t>기타상태</t>
  </si>
  <si>
    <t>ICS HDD 여유공간</t>
  </si>
  <si>
    <t>HE 호스누수</t>
  </si>
  <si>
    <t>돔 기타상태</t>
  </si>
  <si>
    <t>ICS-DTS전송
 s/w실행</t>
  </si>
  <si>
    <t>TCS Agent 연결상태</t>
  </si>
  <si>
    <t>돔 누수 여부</t>
  </si>
  <si>
    <t>관측 후 컴퓨터실
냉방 상태</t>
  </si>
  <si>
    <t>ICS &amp; PC-TCS
시각동기</t>
  </si>
  <si>
    <t>칠러 동작상태</t>
  </si>
  <si>
    <t>돔 회전 sync</t>
  </si>
  <si>
    <t>관측 후 주경냉각팬 on</t>
  </si>
  <si>
    <t>관측 전 컴퓨터실
냉방 상태</t>
  </si>
  <si>
    <t>칠러 누수</t>
  </si>
  <si>
    <t>돔 셔터 sync</t>
  </si>
  <si>
    <t>관측 후 주경 확인</t>
  </si>
  <si>
    <t>R2000 소음</t>
  </si>
  <si>
    <t>주경냉각 호스누수</t>
  </si>
  <si>
    <t>돔 회전 소음</t>
  </si>
  <si>
    <t>주경면 CO2 청소
(주1회)</t>
  </si>
  <si>
    <t>주경 냉각상태</t>
  </si>
  <si>
    <t>돔 셔터 소음</t>
  </si>
  <si>
    <t>기기점검사항</t>
  </si>
  <si>
    <t>기타
이상</t>
  </si>
  <si>
    <t>정전</t>
  </si>
  <si>
    <t>Data
시스템</t>
  </si>
  <si>
    <t>KVM 및
네트워크</t>
  </si>
  <si>
    <t>관측
컴퓨터</t>
  </si>
  <si>
    <t>카메라 UPS</t>
  </si>
  <si>
    <t>카메라 
컴퓨터</t>
  </si>
  <si>
    <t>HE 냉각
부대장비</t>
  </si>
  <si>
    <t>카메라
냉각/진공</t>
  </si>
  <si>
    <t>카메라
전자부</t>
  </si>
  <si>
    <t>방풍막</t>
  </si>
  <si>
    <t>돔 냉각</t>
  </si>
  <si>
    <t>망원경 UPS</t>
  </si>
  <si>
    <t>GPS</t>
  </si>
  <si>
    <t>AUX computer</t>
  </si>
  <si>
    <t>PC-TCS</t>
  </si>
  <si>
    <t>TCC</t>
  </si>
  <si>
    <t>초점</t>
  </si>
  <si>
    <t>셔터</t>
  </si>
  <si>
    <t>필터</t>
  </si>
  <si>
    <t>미러냉각</t>
  </si>
  <si>
    <t>미러커버</t>
  </si>
  <si>
    <t>광학계</t>
  </si>
  <si>
    <t>망원경
구동부</t>
  </si>
  <si>
    <t>기기이상</t>
  </si>
  <si>
    <t>OFF</t>
  </si>
  <si>
    <t>칠러
설정온도</t>
  </si>
  <si>
    <t>돔 습도
(RH %)</t>
  </si>
  <si>
    <t>DMAWAIT</t>
  </si>
  <si>
    <t>돔 냉방기
설정온도</t>
  </si>
  <si>
    <t>돔 온도</t>
  </si>
  <si>
    <t>Pressure (torr)</t>
  </si>
  <si>
    <t>Dry air flow(SCFH)</t>
  </si>
  <si>
    <t>Glycol out</t>
  </si>
  <si>
    <t>KVM Down</t>
  </si>
  <si>
    <t>HE 냉각수
유량(GPM)</t>
  </si>
  <si>
    <t>Glycol in</t>
  </si>
  <si>
    <t>IC Dead</t>
  </si>
  <si>
    <t>PT30 Sp gas (psi)</t>
  </si>
  <si>
    <t>Air out</t>
  </si>
  <si>
    <t>Remarks</t>
  </si>
  <si>
    <t>IC Down</t>
  </si>
  <si>
    <t>PT30 #2
gas (psi)</t>
  </si>
  <si>
    <t>Air in</t>
  </si>
  <si>
    <t>KG2016-06-02:1407</t>
  </si>
  <si>
    <t>IC-G</t>
  </si>
  <si>
    <t>Dec
Oscillation</t>
  </si>
  <si>
    <t>PT30 #1
gas (psi)</t>
  </si>
  <si>
    <t>Real deal</t>
  </si>
  <si>
    <t>KS2016-01-13:1370</t>
  </si>
  <si>
    <t>IC-
K/M/T/N</t>
  </si>
  <si>
    <t>RA Track
Error</t>
  </si>
  <si>
    <t>PT13 
gas (psi)</t>
  </si>
  <si>
    <t>Charcoal</t>
  </si>
  <si>
    <t>KX2016-03-23:1381</t>
  </si>
  <si>
    <t>ICGui</t>
  </si>
  <si>
    <t>장비실습도
(RH %)</t>
  </si>
  <si>
    <t>PT30 #2</t>
  </si>
  <si>
    <t>ICSci</t>
  </si>
  <si>
    <t>PC-TCS
Crash</t>
  </si>
  <si>
    <t>장비실온도</t>
  </si>
  <si>
    <t>PT30 #1</t>
  </si>
  <si>
    <t>Build</t>
  </si>
  <si>
    <t>SW Version</t>
  </si>
  <si>
    <t>횟수</t>
  </si>
  <si>
    <t>오작동</t>
  </si>
  <si>
    <t>관측후</t>
  </si>
  <si>
    <t>관측전</t>
  </si>
  <si>
    <t>장비실
돔상태</t>
  </si>
  <si>
    <t>카메라
상태</t>
  </si>
  <si>
    <t>℃</t>
  </si>
  <si>
    <t>온도단위:</t>
  </si>
  <si>
    <t>기기상태</t>
  </si>
  <si>
    <t>last mkk2list BLG target 1703</t>
  </si>
  <si>
    <t>E_038924 잘 못 찍은 영상.</t>
  </si>
  <si>
    <t>E_038920-038923 ic.K crash로 영상 없음.</t>
  </si>
  <si>
    <t>[15:34] 구름 유입으로 인한 관측 대기 / [16:51]관측 재개.</t>
  </si>
  <si>
    <t>T_038771 / T_038821 PC-TCS crash 영상.</t>
  </si>
  <si>
    <t>파일번호 038739부터 구름의 영향을 받음.</t>
  </si>
  <si>
    <t>Gmon이 작동하지 않아 gui g k sci 전부 재실행.</t>
  </si>
  <si>
    <t>E_038677-038681 초점 확인 영상.</t>
  </si>
  <si>
    <t>Note</t>
  </si>
  <si>
    <t>S_038930:N</t>
  </si>
  <si>
    <t>E_038924</t>
  </si>
  <si>
    <t>E_038920-038923</t>
  </si>
  <si>
    <t>C_038919</t>
  </si>
  <si>
    <t>C_038917</t>
  </si>
  <si>
    <t>C_038906-038907</t>
  </si>
  <si>
    <t>S_038906:N</t>
  </si>
  <si>
    <t>S_038872:M</t>
  </si>
  <si>
    <t>S_038862:N</t>
  </si>
  <si>
    <t>C_038851-038852</t>
  </si>
  <si>
    <t>S_038830:N</t>
  </si>
  <si>
    <t>T_038821</t>
  </si>
  <si>
    <t>T_038771</t>
  </si>
  <si>
    <t>B_038745:T7</t>
  </si>
  <si>
    <t>S_038742:M</t>
  </si>
  <si>
    <t>S_038736:T</t>
  </si>
  <si>
    <t>S_038733:N</t>
  </si>
  <si>
    <t>S_038724:T</t>
  </si>
  <si>
    <t>E_038677-038681</t>
  </si>
  <si>
    <t>영상
이상</t>
  </si>
  <si>
    <t>기기불량</t>
  </si>
  <si>
    <t>날씨불량</t>
  </si>
  <si>
    <t>계획시간</t>
  </si>
  <si>
    <t>할당시간</t>
  </si>
  <si>
    <t>TOO</t>
  </si>
  <si>
    <t>TMT</t>
  </si>
  <si>
    <t>KS4</t>
  </si>
  <si>
    <t>DEEPS</t>
  </si>
  <si>
    <t>SULF</t>
  </si>
  <si>
    <t>MMA</t>
  </si>
  <si>
    <t>KSP</t>
  </si>
  <si>
    <t>B</t>
  </si>
  <si>
    <t>I</t>
  </si>
  <si>
    <t>V</t>
  </si>
  <si>
    <t>R</t>
  </si>
  <si>
    <t>B</t>
  </si>
  <si>
    <t>노출/레벨</t>
  </si>
  <si>
    <t>종료</t>
  </si>
  <si>
    <t>시작</t>
  </si>
  <si>
    <t>Flat</t>
  </si>
  <si>
    <t>개수</t>
  </si>
  <si>
    <t>OBS</t>
  </si>
  <si>
    <t>ALL</t>
  </si>
  <si>
    <t>ENG-KSP</t>
  </si>
  <si>
    <t>ALL</t>
  </si>
  <si>
    <t>ENG-KSP</t>
  </si>
  <si>
    <t>BLG</t>
  </si>
  <si>
    <t>PROG 10</t>
  </si>
  <si>
    <t>PROG 9</t>
  </si>
  <si>
    <t>PROG 8</t>
  </si>
  <si>
    <t>PROG 7</t>
  </si>
  <si>
    <t>PROG 6</t>
  </si>
  <si>
    <t>PROG 4</t>
  </si>
  <si>
    <t>PROG 3</t>
  </si>
  <si>
    <t>PROG 1</t>
  </si>
  <si>
    <t>BEGIN</t>
  </si>
  <si>
    <t>-</t>
  </si>
  <si>
    <t>고장</t>
  </si>
  <si>
    <t>ENE</t>
  </si>
  <si>
    <t>중정비</t>
  </si>
  <si>
    <t>WNW</t>
  </si>
  <si>
    <t>경정비</t>
  </si>
  <si>
    <t>풍향</t>
  </si>
  <si>
    <t>김정묵</t>
  </si>
  <si>
    <t>가동률</t>
  </si>
  <si>
    <t>관측률</t>
  </si>
  <si>
    <t>I-band dflat 관측</t>
  </si>
  <si>
    <t>[17:22] 구름 유입으로 인한 관측 대기</t>
  </si>
  <si>
    <t>관측 중 78-88 / 38-40 소음 발생.</t>
  </si>
  <si>
    <t>월령 40%이상으로 방풍막 연결.</t>
  </si>
  <si>
    <t>기기상태 노트</t>
  </si>
  <si>
    <t>관측전 진공게이지 off</t>
  </si>
  <si>
    <t>R2000 냉각수량 (주1회)</t>
  </si>
  <si>
    <t>망원경 롤러 상태</t>
  </si>
  <si>
    <t>Dry air flow 조정</t>
  </si>
  <si>
    <t>관측전 주경 냉각팬 off</t>
  </si>
  <si>
    <t>칠러 냉각수량 (주1회)</t>
  </si>
  <si>
    <t>내외부 CCTV</t>
  </si>
  <si>
    <t>기타상태</t>
  </si>
  <si>
    <t>ICS HDD 여유공간</t>
  </si>
  <si>
    <t>HE 호스누수</t>
  </si>
  <si>
    <t>돔 기타상태</t>
  </si>
  <si>
    <t>ICS-DTS전송
 s/w실행</t>
  </si>
  <si>
    <t>TCS Agent 연결상태</t>
  </si>
  <si>
    <t>카메라 냉각호스</t>
  </si>
  <si>
    <t>돔 누수 여부</t>
  </si>
  <si>
    <t>관측 후 컴퓨터실
냉방 상태</t>
  </si>
  <si>
    <t>칠러 동작상태</t>
  </si>
  <si>
    <t>돔 회전 sync</t>
  </si>
  <si>
    <t>관측 후 주경냉각팬 on</t>
  </si>
  <si>
    <t>관측 전 컴퓨터실
냉방 상태</t>
  </si>
  <si>
    <t>칠러 누수</t>
  </si>
  <si>
    <t>돔 셔터 sync</t>
  </si>
  <si>
    <t>관측 후 주경 확인</t>
  </si>
  <si>
    <t>R2000 소음</t>
  </si>
  <si>
    <t>주경냉각 호스누수</t>
  </si>
  <si>
    <t>돔 회전 소음</t>
  </si>
  <si>
    <t>주경면 CO2 청소
(주1회)</t>
  </si>
  <si>
    <t>R2000 누수여부</t>
  </si>
  <si>
    <t>주경 냉각상태</t>
  </si>
  <si>
    <t>돔 셔터 소음</t>
  </si>
  <si>
    <t>기기점검사항</t>
  </si>
  <si>
    <t>기타
이상</t>
  </si>
  <si>
    <t>정전</t>
  </si>
  <si>
    <t>Data
시스템</t>
  </si>
  <si>
    <t>KVM 및
네트워크</t>
  </si>
  <si>
    <t>관측
컴퓨터</t>
  </si>
  <si>
    <t>카메라 UPS</t>
  </si>
  <si>
    <t>카메라 
컴퓨터</t>
  </si>
  <si>
    <t>HE 냉각
부대장비</t>
  </si>
  <si>
    <t>카메라
냉각/진공</t>
  </si>
  <si>
    <t>카메라
전자부</t>
  </si>
  <si>
    <t>방풍막</t>
  </si>
  <si>
    <t>돔 구동 및 소음</t>
  </si>
  <si>
    <t>돔 냉각</t>
  </si>
  <si>
    <t>망원경 UPS</t>
  </si>
  <si>
    <t>GPS</t>
  </si>
  <si>
    <t>AUX computer</t>
  </si>
  <si>
    <t>PC-TCS</t>
  </si>
  <si>
    <t>TCC</t>
  </si>
  <si>
    <t>AUX 및
망원경기타</t>
  </si>
  <si>
    <t>초점</t>
  </si>
  <si>
    <t>셔터</t>
  </si>
  <si>
    <t>필터</t>
  </si>
  <si>
    <t>미러냉각</t>
  </si>
  <si>
    <t>미러커버</t>
  </si>
  <si>
    <t>광학계</t>
  </si>
  <si>
    <t>망원경
구동부</t>
  </si>
  <si>
    <t>OFF</t>
  </si>
  <si>
    <t>칠러
설정온도</t>
  </si>
  <si>
    <t>돔 습도
(RH %)</t>
  </si>
  <si>
    <t>DMAWAIT</t>
  </si>
  <si>
    <t>돔 냉방기
설정온도</t>
  </si>
  <si>
    <t>돔 온도</t>
  </si>
  <si>
    <t>Pressure (torr)</t>
  </si>
  <si>
    <t>Dry air flow(SCFH)</t>
  </si>
  <si>
    <t>Glycol out</t>
  </si>
  <si>
    <t>KVM Down</t>
  </si>
  <si>
    <t>HE 냉각수
유량(GPM)</t>
  </si>
  <si>
    <t>Glycol in</t>
  </si>
  <si>
    <t>IC Dead</t>
  </si>
  <si>
    <t>PT30 Sp gas (psi)</t>
  </si>
  <si>
    <t>Air out</t>
  </si>
  <si>
    <t>Remarks</t>
  </si>
  <si>
    <t>PT30 #2
gas (psi)</t>
  </si>
  <si>
    <t>Air in</t>
  </si>
  <si>
    <t>KG2016-06-02:1407</t>
  </si>
  <si>
    <t>IC-G</t>
  </si>
  <si>
    <t>Dec
Oscillation</t>
  </si>
  <si>
    <t>PT30 #1
gas (psi)</t>
  </si>
  <si>
    <t>Real deal</t>
  </si>
  <si>
    <t>KS2016-01-13:1370</t>
  </si>
  <si>
    <t>IC-
K/M/T/N</t>
  </si>
  <si>
    <t>RA Track
Error</t>
  </si>
  <si>
    <t>PT13 
gas (psi)</t>
  </si>
  <si>
    <t>Charcoal</t>
  </si>
  <si>
    <t>KX2016-03-23:1381</t>
  </si>
  <si>
    <t>ICGui</t>
  </si>
  <si>
    <t>장비실습도
(RH %)</t>
  </si>
  <si>
    <t>PT30 #2</t>
  </si>
  <si>
    <t>ICSci</t>
  </si>
  <si>
    <t>PC-TCS
Crash</t>
  </si>
  <si>
    <t>장비실온도</t>
  </si>
  <si>
    <t>PT30 #1</t>
  </si>
  <si>
    <t>Build</t>
  </si>
  <si>
    <t>SW Version</t>
  </si>
  <si>
    <t>횟수</t>
  </si>
  <si>
    <t>오작동</t>
  </si>
  <si>
    <t>관측후</t>
  </si>
  <si>
    <t>관측전</t>
  </si>
  <si>
    <t>장비실
돔상태</t>
  </si>
  <si>
    <t>카메라
상태</t>
  </si>
  <si>
    <t>℃</t>
  </si>
  <si>
    <t>기기상태</t>
  </si>
  <si>
    <t>last mkk2list BLG target 1703</t>
  </si>
  <si>
    <t>KMTNet Controls Software 1회 다운</t>
  </si>
  <si>
    <t>기상 악화로 관측 대기 // 중간에 잠깐 돔을 열었으나 관측시간 ~10분</t>
  </si>
  <si>
    <t>038937-038940: 실수로 projid SN으로 입력</t>
  </si>
  <si>
    <t>038932-038933: 헤더입력안됨(projid=obs, bias)</t>
  </si>
  <si>
    <t>Note</t>
  </si>
  <si>
    <t>영상
이상</t>
  </si>
  <si>
    <t>기기불량</t>
  </si>
  <si>
    <t>날씨불량</t>
  </si>
  <si>
    <t>계획시간</t>
  </si>
  <si>
    <t>할당시간</t>
  </si>
  <si>
    <t>TOO</t>
  </si>
  <si>
    <t>TMT</t>
  </si>
  <si>
    <t>KS4</t>
  </si>
  <si>
    <t>DEEPS</t>
  </si>
  <si>
    <t>SULF</t>
  </si>
  <si>
    <t>MMA</t>
  </si>
  <si>
    <t>KSP</t>
  </si>
  <si>
    <t>B</t>
  </si>
  <si>
    <t>V</t>
  </si>
  <si>
    <t>R</t>
  </si>
  <si>
    <t>`</t>
  </si>
  <si>
    <t>노출/레벨</t>
  </si>
  <si>
    <t>필터</t>
  </si>
  <si>
    <t>시작</t>
  </si>
  <si>
    <t>종료</t>
  </si>
  <si>
    <t>Flat</t>
  </si>
  <si>
    <t>개수</t>
  </si>
  <si>
    <t>ENG-KSP</t>
  </si>
  <si>
    <t>BLG</t>
  </si>
  <si>
    <t xml:space="preserve"> ALL</t>
  </si>
  <si>
    <t>END</t>
  </si>
  <si>
    <t>PROG 9</t>
  </si>
  <si>
    <t>PROG 8</t>
  </si>
  <si>
    <t>PROG 7</t>
  </si>
  <si>
    <t>PROG 6</t>
  </si>
  <si>
    <t>PROG 5</t>
  </si>
  <si>
    <t>PROG 4</t>
  </si>
  <si>
    <t>PROG 3</t>
  </si>
  <si>
    <t>PROG 2</t>
  </si>
  <si>
    <t>PROG 1</t>
  </si>
  <si>
    <t>BEGIN</t>
  </si>
  <si>
    <t>NE</t>
  </si>
  <si>
    <t>고장</t>
  </si>
  <si>
    <t>중간</t>
  </si>
  <si>
    <t>중정비</t>
  </si>
  <si>
    <t>경정비</t>
  </si>
  <si>
    <t>풍향</t>
  </si>
  <si>
    <t>AU</t>
  </si>
  <si>
    <t>장호우</t>
  </si>
  <si>
    <t>장호우</t>
  </si>
  <si>
    <t>가동률</t>
  </si>
  <si>
    <t>관측률</t>
  </si>
  <si>
    <t>관측 중 78-88 / 38-40 소음 발생.</t>
  </si>
  <si>
    <t>월령 40%이상으로 방풍막 연결.</t>
  </si>
  <si>
    <t>기기상태 노트</t>
  </si>
  <si>
    <t>관측전 진공게이지 off</t>
  </si>
  <si>
    <t>R2000 냉각수량 (주1회)</t>
  </si>
  <si>
    <t>망원경 롤러 상태</t>
  </si>
  <si>
    <t>Dry air flow 조정</t>
  </si>
  <si>
    <t>관측전 주경 냉각팬 off</t>
  </si>
  <si>
    <t>칠러 냉각수량 (주1회)</t>
  </si>
  <si>
    <t>내외부 CCTV</t>
  </si>
  <si>
    <t>기타상태</t>
  </si>
  <si>
    <t>ICS HDD 여유공간</t>
  </si>
  <si>
    <t>HE 호스누수</t>
  </si>
  <si>
    <t>돔 기타상태</t>
  </si>
  <si>
    <t>ICS-DTS전송
 s/w실행</t>
  </si>
  <si>
    <t>TCS Agent 연결상태</t>
  </si>
  <si>
    <t>카메라 냉각호스</t>
  </si>
  <si>
    <t>돔 누수 여부</t>
  </si>
  <si>
    <t>관측 후 컴퓨터실
냉방 상태</t>
  </si>
  <si>
    <t>ICS &amp; PC-TCS
시각동기</t>
  </si>
  <si>
    <t>칠러 동작상태</t>
  </si>
  <si>
    <t>돔 회전 sync</t>
  </si>
  <si>
    <t>관측 후 주경냉각팬 on</t>
  </si>
  <si>
    <t>관측 전 컴퓨터실
냉방 상태</t>
  </si>
  <si>
    <t>칠러 누수</t>
  </si>
  <si>
    <t>돔 셔터 sync</t>
  </si>
  <si>
    <t>관측 후 주경 확인</t>
  </si>
  <si>
    <t>R2000 소음</t>
  </si>
  <si>
    <t>주경냉각 호스누수</t>
  </si>
  <si>
    <t>돔 회전 소음</t>
  </si>
  <si>
    <t>주경면 CO2 청소
(주1회)</t>
  </si>
  <si>
    <t>R2000 누수여부</t>
  </si>
  <si>
    <t>주경 냉각상태</t>
  </si>
  <si>
    <t>돔 셔터 소음</t>
  </si>
  <si>
    <t>기기점검사항</t>
  </si>
  <si>
    <t>기타
이상</t>
  </si>
  <si>
    <t>정전</t>
  </si>
  <si>
    <t>Data
시스템</t>
  </si>
  <si>
    <t>KVM 및
네트워크</t>
  </si>
  <si>
    <t>관측
컴퓨터</t>
  </si>
  <si>
    <t>카메라 UPS</t>
  </si>
  <si>
    <t>카메라 
컴퓨터</t>
  </si>
  <si>
    <t>HE 냉각
부대장비</t>
  </si>
  <si>
    <t>카메라
냉각/진공</t>
  </si>
  <si>
    <t>카메라
전자부</t>
  </si>
  <si>
    <t>방풍막</t>
  </si>
  <si>
    <t>돔 구동 및 소음</t>
  </si>
  <si>
    <t>돔 냉각</t>
  </si>
  <si>
    <t>망원경 UPS</t>
  </si>
  <si>
    <t>GPS</t>
  </si>
  <si>
    <t>AUX computer</t>
  </si>
  <si>
    <t>PC-TCS</t>
  </si>
  <si>
    <t>TCC</t>
  </si>
  <si>
    <t>AUX 및
망원경기타</t>
  </si>
  <si>
    <t>초점</t>
  </si>
  <si>
    <t>셔터</t>
  </si>
  <si>
    <t>필터</t>
  </si>
  <si>
    <t>미러냉각</t>
  </si>
  <si>
    <t>미러커버</t>
  </si>
  <si>
    <t>광학계</t>
  </si>
  <si>
    <t>망원경
구동부</t>
  </si>
  <si>
    <t>기기이상</t>
  </si>
  <si>
    <t>OFF</t>
  </si>
  <si>
    <t>칠러
설정온도</t>
  </si>
  <si>
    <t>돔 습도
(RH %)</t>
  </si>
  <si>
    <t>DMAWAIT</t>
  </si>
  <si>
    <t>돔 냉방기
설정온도</t>
  </si>
  <si>
    <t>돔 온도</t>
  </si>
  <si>
    <t>Pressure (torr)</t>
  </si>
  <si>
    <t>Dry air flow(SCFH)</t>
  </si>
  <si>
    <t>Glycol out</t>
  </si>
  <si>
    <t>KVM Down</t>
  </si>
  <si>
    <t>HE 냉각수
유량(GPM)</t>
  </si>
  <si>
    <t>Glycol in</t>
  </si>
  <si>
    <t>IC Dead</t>
  </si>
  <si>
    <t>PT30 Sp gas (psi)</t>
  </si>
  <si>
    <t>Air out</t>
  </si>
  <si>
    <t>Remarks</t>
  </si>
  <si>
    <t>IC Down</t>
  </si>
  <si>
    <t>PT30 #2
gas (psi)</t>
  </si>
  <si>
    <t>Air in</t>
  </si>
  <si>
    <t>KG2016-06-02:1407</t>
  </si>
  <si>
    <t>IC-G</t>
  </si>
  <si>
    <t>Dec
Oscillation</t>
  </si>
  <si>
    <t>PT30 #1
gas (psi)</t>
  </si>
  <si>
    <t>Real deal</t>
  </si>
  <si>
    <t>KS2016-01-13:1370</t>
  </si>
  <si>
    <t>IC-
K/M/T/N</t>
  </si>
  <si>
    <t>RA Track
Error</t>
  </si>
  <si>
    <t>PT13 
gas (psi)</t>
  </si>
  <si>
    <t>Charcoal</t>
  </si>
  <si>
    <t>KX2016-03-23:1381</t>
  </si>
  <si>
    <t>ICGui</t>
  </si>
  <si>
    <t>PC-TCS
Disabled</t>
  </si>
  <si>
    <t>장비실습도
(RH %)</t>
  </si>
  <si>
    <t>PT30 #2</t>
  </si>
  <si>
    <t>ICSci</t>
  </si>
  <si>
    <t>PC-TCS
Crash</t>
  </si>
  <si>
    <t>장비실온도</t>
  </si>
  <si>
    <t>PT30 #1</t>
  </si>
  <si>
    <t>Build</t>
  </si>
  <si>
    <t>SW Version</t>
  </si>
  <si>
    <t>횟수</t>
  </si>
  <si>
    <t>오작동</t>
  </si>
  <si>
    <t>관측후</t>
  </si>
  <si>
    <t>관측전</t>
  </si>
  <si>
    <t>장비실
돔상태</t>
  </si>
  <si>
    <t>카메라
상태</t>
  </si>
  <si>
    <t>℃</t>
  </si>
  <si>
    <t>온도단위:</t>
  </si>
  <si>
    <t>기기상태</t>
  </si>
  <si>
    <t>last mkk2list BLG target 1743</t>
  </si>
  <si>
    <t>Note</t>
  </si>
  <si>
    <t>B:039162</t>
  </si>
  <si>
    <t>T:039156</t>
  </si>
  <si>
    <t>S:039109_M</t>
  </si>
  <si>
    <t>S:039101_M</t>
  </si>
  <si>
    <t>T:039089</t>
  </si>
  <si>
    <t>S:039059_N</t>
  </si>
  <si>
    <t>S:039017_T</t>
  </si>
  <si>
    <t>T:039007</t>
  </si>
  <si>
    <t>S:038999_T</t>
  </si>
  <si>
    <t>영상
이상</t>
  </si>
  <si>
    <t>기기불량</t>
  </si>
  <si>
    <t>날씨불량</t>
  </si>
  <si>
    <t>계획시간</t>
  </si>
  <si>
    <t>할당시간</t>
  </si>
  <si>
    <t>TOO</t>
  </si>
  <si>
    <t>TMT</t>
  </si>
  <si>
    <t>KS4</t>
  </si>
  <si>
    <t>DEEPS</t>
  </si>
  <si>
    <t>SULF</t>
  </si>
  <si>
    <t>MMA</t>
  </si>
  <si>
    <t>KSP</t>
  </si>
  <si>
    <t>B</t>
  </si>
  <si>
    <t>I</t>
  </si>
  <si>
    <t>V</t>
  </si>
  <si>
    <t>`</t>
  </si>
  <si>
    <t>R</t>
  </si>
  <si>
    <t>노출/레벨</t>
  </si>
  <si>
    <t>필터</t>
  </si>
  <si>
    <t>종료</t>
  </si>
  <si>
    <t>시작</t>
  </si>
  <si>
    <t>Flat</t>
  </si>
  <si>
    <t>개수</t>
  </si>
  <si>
    <t>8;49</t>
  </si>
  <si>
    <t>OBS</t>
  </si>
  <si>
    <t>ALL</t>
  </si>
  <si>
    <t>BLG</t>
  </si>
  <si>
    <t xml:space="preserve"> ALL</t>
  </si>
  <si>
    <t>PROG 10</t>
  </si>
  <si>
    <t>PROG 9</t>
  </si>
  <si>
    <t>PROG 8</t>
  </si>
  <si>
    <t>PROG 7</t>
  </si>
  <si>
    <t>PROG 5</t>
  </si>
  <si>
    <t>PROG 4</t>
  </si>
  <si>
    <t>PROG 3</t>
  </si>
  <si>
    <t>PROG 2</t>
  </si>
  <si>
    <t>PROG 1</t>
  </si>
  <si>
    <t>BEGIN</t>
  </si>
  <si>
    <t>S</t>
  </si>
  <si>
    <t>고장</t>
  </si>
  <si>
    <t>SW</t>
  </si>
  <si>
    <t>중정비</t>
  </si>
  <si>
    <t>SE</t>
  </si>
  <si>
    <t>AU</t>
  </si>
  <si>
    <t>장호우</t>
  </si>
  <si>
    <t>가동률</t>
  </si>
  <si>
    <t>관측률</t>
  </si>
  <si>
    <t>카메라 냉각호스</t>
  </si>
  <si>
    <t>R2000 누수여부</t>
  </si>
  <si>
    <t>돔 구동 및 소음</t>
  </si>
  <si>
    <t>AUX 및
망원경기타</t>
  </si>
  <si>
    <t>PC-TCS
Disabled</t>
  </si>
  <si>
    <t>last mkk2list BLG target 21</t>
  </si>
  <si>
    <t>039422: end  영상 헤더 기입 오류 (projid , bias)</t>
  </si>
  <si>
    <t>KMTNet Controls Software가 10회 가까이 다운됨</t>
  </si>
  <si>
    <t>039362-039363_T: 영상 오른쪽에서 2번째 amplifier에 가로선 무늬</t>
  </si>
  <si>
    <t>[10:19] M.ic down</t>
  </si>
  <si>
    <t>039172-039173: guide.ic 재실행 후에 헤더입력 오류</t>
  </si>
  <si>
    <t>E:039410</t>
  </si>
  <si>
    <t>S:039406_N</t>
  </si>
  <si>
    <t>E:039362-039363_T</t>
  </si>
  <si>
    <t>S:039345_M</t>
  </si>
  <si>
    <t>S:039343_M</t>
  </si>
  <si>
    <t>T:039334</t>
  </si>
  <si>
    <t>T:039307</t>
  </si>
  <si>
    <t>S:039299_M</t>
  </si>
  <si>
    <t>S:039298_M</t>
  </si>
  <si>
    <t>S:039257_M</t>
  </si>
  <si>
    <t>S:039232_N</t>
  </si>
  <si>
    <t>S:039213_T</t>
  </si>
  <si>
    <t>E:039196</t>
  </si>
  <si>
    <t>S:039177_T</t>
  </si>
  <si>
    <t>Flat</t>
  </si>
  <si>
    <t>BLG</t>
  </si>
  <si>
    <t xml:space="preserve"> ALL</t>
  </si>
  <si>
    <t>END</t>
  </si>
  <si>
    <t>PROG 10</t>
  </si>
  <si>
    <t>PROG 5</t>
  </si>
  <si>
    <t>SE</t>
  </si>
  <si>
    <t>E</t>
  </si>
  <si>
    <t>중간</t>
  </si>
  <si>
    <t>풍향</t>
  </si>
  <si>
    <t>AU</t>
  </si>
  <si>
    <t>장호우</t>
  </si>
  <si>
    <t>관측 중 78-88 / 38-40 소음 발생.</t>
  </si>
  <si>
    <t>월령 40%이상으로 방풍막 연결.</t>
  </si>
  <si>
    <t>관측전 진공게이지 off</t>
  </si>
  <si>
    <t>R2000 냉각수량 (주1회)</t>
  </si>
  <si>
    <t>망원경 롤러 상태</t>
  </si>
  <si>
    <t>ICS HDD 여유공간</t>
  </si>
  <si>
    <t>돔 회전 sync</t>
  </si>
  <si>
    <t>관측 후 주경냉각팬 on</t>
  </si>
  <si>
    <t>주경면 CO2 청소
(주1회)</t>
  </si>
  <si>
    <t>R2000 누수여부</t>
  </si>
  <si>
    <t>기타
이상</t>
  </si>
  <si>
    <t>관측
컴퓨터</t>
  </si>
  <si>
    <t>카메라
냉각/진공</t>
  </si>
  <si>
    <t>돔 구동 및 소음</t>
  </si>
  <si>
    <t>TCC</t>
  </si>
  <si>
    <t>셔터</t>
  </si>
  <si>
    <t>필터</t>
  </si>
  <si>
    <t>칠러
설정온도</t>
  </si>
  <si>
    <t>Pressure (torr)</t>
  </si>
  <si>
    <t>Air out</t>
  </si>
  <si>
    <t>PT30 #2
gas (psi)</t>
  </si>
  <si>
    <t>IC-
K/M/T/N</t>
  </si>
  <si>
    <t>PT30 #2</t>
  </si>
  <si>
    <t>장비실
돔상태</t>
  </si>
  <si>
    <t>℃</t>
  </si>
  <si>
    <t>last mkk2list BLG target 57</t>
  </si>
  <si>
    <t>039604: K.ic dead</t>
  </si>
  <si>
    <t>039544: PC-TCS crashed</t>
  </si>
  <si>
    <t>E:039604</t>
  </si>
  <si>
    <t>S:039598_T</t>
  </si>
  <si>
    <t>T:039544</t>
  </si>
  <si>
    <t>S:039528_M</t>
  </si>
  <si>
    <t>S:039514_N</t>
  </si>
  <si>
    <t>날씨불량</t>
  </si>
  <si>
    <t>TOO</t>
  </si>
  <si>
    <t>KS4</t>
  </si>
  <si>
    <t>V</t>
  </si>
  <si>
    <t>R</t>
  </si>
  <si>
    <t>필터</t>
  </si>
  <si>
    <t>시작</t>
  </si>
  <si>
    <t>개수</t>
  </si>
  <si>
    <t>BLG</t>
  </si>
  <si>
    <t>PROG 7</t>
  </si>
  <si>
    <t>PROG 6</t>
  </si>
  <si>
    <t>PROG 2</t>
  </si>
  <si>
    <t>PROG 1</t>
  </si>
  <si>
    <t>BEGIN</t>
  </si>
  <si>
    <t>SE</t>
  </si>
  <si>
    <t>고장</t>
  </si>
  <si>
    <t>중정비</t>
  </si>
  <si>
    <t>경정비</t>
  </si>
  <si>
    <t>장호우</t>
  </si>
  <si>
    <t>관측률</t>
  </si>
  <si>
    <t>관측 중 78-88 / 38-40 소음 발생.</t>
  </si>
  <si>
    <t>월령 40% 미만으로 방풍막 해제.</t>
  </si>
  <si>
    <t>기기상태 노트</t>
  </si>
  <si>
    <t>관측전 진공게이지 off</t>
  </si>
  <si>
    <t>R2000 냉각수량 (주1회)</t>
  </si>
  <si>
    <t>Dry air flow 조정</t>
  </si>
  <si>
    <t>관측전 주경 냉각팬 off</t>
  </si>
  <si>
    <t>칠러 냉각수량 (주1회)</t>
  </si>
  <si>
    <t>내외부 CCTV</t>
  </si>
  <si>
    <t>기타상태</t>
  </si>
  <si>
    <t>ICS HDD 여유공간</t>
  </si>
  <si>
    <t>돔 기타상태</t>
  </si>
  <si>
    <t>ICS-DTS전송
 s/w실행</t>
  </si>
  <si>
    <t>TCS Agent 연결상태</t>
  </si>
  <si>
    <t>카메라 냉각호스</t>
  </si>
  <si>
    <t>돔 누수 여부</t>
  </si>
  <si>
    <t>관측 후 컴퓨터실
냉방 상태</t>
  </si>
  <si>
    <t>ICS &amp; PC-TCS
시각동기</t>
  </si>
  <si>
    <t>칠러 동작상태</t>
  </si>
  <si>
    <t>돔 회전 sync</t>
  </si>
  <si>
    <t>관측 후 주경냉각팬 on</t>
  </si>
  <si>
    <t>관측 전 컴퓨터실
냉방 상태</t>
  </si>
  <si>
    <t>칠러 누수</t>
  </si>
  <si>
    <t>돔 셔터 sync</t>
  </si>
  <si>
    <t>관측 후 주경 확인</t>
  </si>
  <si>
    <t>R2000 소음</t>
  </si>
  <si>
    <t>주경냉각 호스누수</t>
  </si>
  <si>
    <t>돔 회전 소음</t>
  </si>
  <si>
    <t>주경면 CO2 청소
(주1회)</t>
  </si>
  <si>
    <t>R2000 누수여부</t>
  </si>
  <si>
    <t>주경 냉각상태</t>
  </si>
  <si>
    <t>기기점검사항</t>
  </si>
  <si>
    <t>기타
이상</t>
  </si>
  <si>
    <t>정전</t>
  </si>
  <si>
    <t>Data
시스템</t>
  </si>
  <si>
    <t>KVM 및
네트워크</t>
  </si>
  <si>
    <t>관측
컴퓨터</t>
  </si>
  <si>
    <t>카메라 UPS</t>
  </si>
  <si>
    <t>카메라 
컴퓨터</t>
  </si>
  <si>
    <t>HE 냉각
부대장비</t>
  </si>
  <si>
    <t>카메라
냉각/진공</t>
  </si>
  <si>
    <t>카메라
전자부</t>
  </si>
  <si>
    <t>방풍막</t>
  </si>
  <si>
    <t>돔 구동 및 소음</t>
  </si>
  <si>
    <t>돔 냉각</t>
  </si>
  <si>
    <t>망원경 UPS</t>
  </si>
  <si>
    <t>GPS</t>
  </si>
  <si>
    <t>AUX computer</t>
  </si>
  <si>
    <t>PC-TCS</t>
  </si>
  <si>
    <t>TCC</t>
  </si>
  <si>
    <t>AUX 및
망원경기타</t>
  </si>
  <si>
    <t>초점</t>
  </si>
  <si>
    <t>셔터</t>
  </si>
  <si>
    <t>필터</t>
  </si>
  <si>
    <t>미러냉각</t>
  </si>
  <si>
    <t>미러커버</t>
  </si>
  <si>
    <t>망원경
구동부</t>
  </si>
  <si>
    <t>기기이상</t>
  </si>
  <si>
    <t>OFF</t>
  </si>
  <si>
    <t>칠러
설정온도</t>
  </si>
  <si>
    <t>돔 습도
(RH %)</t>
  </si>
  <si>
    <t>DMAWAIT</t>
  </si>
  <si>
    <t>돔 냉방기
설정온도</t>
  </si>
  <si>
    <t>돔 온도</t>
  </si>
  <si>
    <t>Pressure (torr)</t>
  </si>
  <si>
    <t>Dry air flow(SCFH)</t>
  </si>
  <si>
    <t>Glycol out</t>
  </si>
  <si>
    <t>KVM Down</t>
  </si>
  <si>
    <t>HE 냉각수
유량(GPM)</t>
  </si>
  <si>
    <t>Glycol in</t>
  </si>
  <si>
    <t>IC Dead</t>
  </si>
  <si>
    <t>PT30 Sp gas (psi)</t>
  </si>
  <si>
    <t>Air out</t>
  </si>
  <si>
    <t>Remarks</t>
  </si>
  <si>
    <t>PT30 #2
gas (psi)</t>
  </si>
  <si>
    <t>Air in</t>
  </si>
  <si>
    <t>IC-G</t>
  </si>
  <si>
    <t>Dec
Oscillation</t>
  </si>
  <si>
    <t>PT30 #1
gas (psi)</t>
  </si>
  <si>
    <t>Real deal</t>
  </si>
  <si>
    <t>KS2016-01-13:1370</t>
  </si>
  <si>
    <t>IC-
K/M/T/N</t>
  </si>
  <si>
    <t>RA Track
Error</t>
  </si>
  <si>
    <t>KX2016-03-23:1381</t>
  </si>
  <si>
    <t>ICGui</t>
  </si>
  <si>
    <t>PC-TCS
Disabled</t>
  </si>
  <si>
    <t>장비실습도
(RH %)</t>
  </si>
  <si>
    <t>PT30 #2</t>
  </si>
  <si>
    <t>ICSci</t>
  </si>
  <si>
    <t>PC-TCS
Crash</t>
  </si>
  <si>
    <t>장비실온도</t>
  </si>
  <si>
    <t>PT30 #1</t>
  </si>
  <si>
    <t>Build</t>
  </si>
  <si>
    <t>SW Version</t>
  </si>
  <si>
    <t>횟수</t>
  </si>
  <si>
    <t>오작동</t>
  </si>
  <si>
    <t>관측후</t>
  </si>
  <si>
    <t>관측전</t>
  </si>
  <si>
    <t>장비실
돔상태</t>
  </si>
  <si>
    <t>카메라
상태</t>
  </si>
  <si>
    <t>℃</t>
  </si>
  <si>
    <t>온도단위:</t>
  </si>
  <si>
    <t>기기상태</t>
  </si>
  <si>
    <t>last mkk2list BLG target 86</t>
  </si>
  <si>
    <t>last KS4 target 187</t>
  </si>
  <si>
    <t>039822-039823: projid MMA → TMT</t>
  </si>
  <si>
    <t>14시~15시: 초점 잘 맞지 않음</t>
  </si>
  <si>
    <t>039747-039748: object=focus, exp=20 헤더입력안됨</t>
  </si>
  <si>
    <t>039738-039739: M.ic crashed</t>
  </si>
  <si>
    <t>039709-039710: object=focus, exp=20 헤더입력안됨</t>
  </si>
  <si>
    <t>KMTNet Controls Software 3회 다운</t>
  </si>
  <si>
    <t>[11:11-12:00] 초점이 잘 맞지 않음</t>
  </si>
  <si>
    <t>[10:45-11:11] Sci. ic crahsed - 계속 TCS와 연결이 안되어 해결하는데 시간이 걸림</t>
  </si>
  <si>
    <t>039645-039646: T.ic crashed</t>
  </si>
  <si>
    <t>Note</t>
  </si>
  <si>
    <t>S:039834_T</t>
  </si>
  <si>
    <t>S:039768_T</t>
  </si>
  <si>
    <t>E:039738-039739_M</t>
  </si>
  <si>
    <t>S:039667_T</t>
  </si>
  <si>
    <t>S:039658_N</t>
  </si>
  <si>
    <t>E:039645-039646_T</t>
  </si>
  <si>
    <t>영상
이상</t>
  </si>
  <si>
    <t>기기불량</t>
  </si>
  <si>
    <t>계획시간</t>
  </si>
  <si>
    <t>할당시간</t>
  </si>
  <si>
    <t>TOO</t>
  </si>
  <si>
    <t>TMT</t>
  </si>
  <si>
    <t>DEEPS</t>
  </si>
  <si>
    <t>SULF</t>
  </si>
  <si>
    <t>MMA</t>
  </si>
  <si>
    <t>KSP</t>
  </si>
  <si>
    <t>B</t>
  </si>
  <si>
    <t>I</t>
  </si>
  <si>
    <t>V</t>
  </si>
  <si>
    <t>필터</t>
  </si>
  <si>
    <t>종료</t>
  </si>
  <si>
    <t>시작</t>
  </si>
  <si>
    <t>노출/레벨</t>
  </si>
  <si>
    <t>개수</t>
  </si>
  <si>
    <t>OBS</t>
  </si>
  <si>
    <t>ALL</t>
  </si>
  <si>
    <t>BLG</t>
  </si>
  <si>
    <t xml:space="preserve"> ALL</t>
  </si>
  <si>
    <t>END</t>
  </si>
  <si>
    <t>PROG 10</t>
  </si>
  <si>
    <t>PROG 9</t>
  </si>
  <si>
    <t>PROG 8</t>
  </si>
  <si>
    <t>PROG 7</t>
  </si>
  <si>
    <t>PROG 6</t>
  </si>
  <si>
    <t>PROG 4</t>
  </si>
  <si>
    <t>PROG 3</t>
  </si>
  <si>
    <t>PROG 2</t>
  </si>
  <si>
    <t>SE</t>
  </si>
  <si>
    <t>고장</t>
  </si>
  <si>
    <t>SE</t>
  </si>
  <si>
    <t>중간</t>
  </si>
  <si>
    <t>경정비</t>
  </si>
  <si>
    <t>풍향</t>
  </si>
  <si>
    <t>AU</t>
  </si>
  <si>
    <t>장호우</t>
  </si>
  <si>
    <t>관측 중 78-88 / 38-40 소음 발생.</t>
  </si>
  <si>
    <t>월령 40% 미만으로 방풍막 해제.</t>
  </si>
  <si>
    <t>기기상태 노트</t>
  </si>
  <si>
    <t>관측전 진공게이지 off</t>
  </si>
  <si>
    <t>R2000 냉각수량 (주1회)</t>
  </si>
  <si>
    <t>망원경 롤러 상태</t>
  </si>
  <si>
    <t>Dry air flow 조정</t>
  </si>
  <si>
    <t>관측전 주경 냉각팬 off</t>
  </si>
  <si>
    <t>칠러 냉각수량 (주1회)</t>
  </si>
  <si>
    <t>내외부 CCTV</t>
  </si>
  <si>
    <t>기타상태</t>
  </si>
  <si>
    <t>HE 호스누수</t>
  </si>
  <si>
    <t>돔 기타상태</t>
  </si>
  <si>
    <t>ICS-DTS전송
 s/w실행</t>
  </si>
  <si>
    <t>TCS Agent 연결상태</t>
  </si>
  <si>
    <t>카메라 냉각호스</t>
  </si>
  <si>
    <t>돔 누수 여부</t>
  </si>
  <si>
    <t>관측 후 컴퓨터실
냉방 상태</t>
  </si>
  <si>
    <t>ICS &amp; PC-TCS
시각동기</t>
  </si>
  <si>
    <t>칠러 동작상태</t>
  </si>
  <si>
    <t>돔 회전 sync</t>
  </si>
  <si>
    <t>관측 후 주경냉각팬 on</t>
  </si>
  <si>
    <t>관측 전 컴퓨터실
냉방 상태</t>
  </si>
  <si>
    <t>칠러 누수</t>
  </si>
  <si>
    <t>돔 셔터 sync</t>
  </si>
  <si>
    <t>관측 후 주경 확인</t>
  </si>
  <si>
    <t>R2000 소음</t>
  </si>
  <si>
    <t>주경냉각 호스누수</t>
  </si>
  <si>
    <t>돔 회전 소음</t>
  </si>
  <si>
    <t>주경면 CO2 청소
(주1회)</t>
  </si>
  <si>
    <t>R2000 누수여부</t>
  </si>
  <si>
    <t>주경 냉각상태</t>
  </si>
  <si>
    <t>돔 셔터 소음</t>
  </si>
  <si>
    <t>기기점검사항</t>
  </si>
  <si>
    <t>기타
이상</t>
  </si>
  <si>
    <t>정전</t>
  </si>
  <si>
    <t>Data
시스템</t>
  </si>
  <si>
    <t>KVM 및
네트워크</t>
  </si>
  <si>
    <t>관측
컴퓨터</t>
  </si>
  <si>
    <t>카메라 UPS</t>
  </si>
  <si>
    <t>카메라 
컴퓨터</t>
  </si>
  <si>
    <t>HE 냉각
부대장비</t>
  </si>
  <si>
    <t>카메라
냉각/진공</t>
  </si>
  <si>
    <t>카메라
전자부</t>
  </si>
  <si>
    <t>방풍막</t>
  </si>
  <si>
    <t>돔 구동 및 소음</t>
  </si>
  <si>
    <t>돔 냉각</t>
  </si>
  <si>
    <t>망원경 UPS</t>
  </si>
  <si>
    <t>AUX computer</t>
  </si>
  <si>
    <t>PC-TCS</t>
  </si>
  <si>
    <t>TCC</t>
  </si>
  <si>
    <t>AUX 및
망원경기타</t>
  </si>
  <si>
    <t>셔터</t>
  </si>
  <si>
    <t>필터</t>
  </si>
  <si>
    <t>미러냉각</t>
  </si>
  <si>
    <t>미러커버</t>
  </si>
  <si>
    <t>광학계</t>
  </si>
  <si>
    <t>망원경
구동부</t>
  </si>
  <si>
    <t>기기이상</t>
  </si>
  <si>
    <t>OFF</t>
  </si>
  <si>
    <t>칠러
설정온도</t>
  </si>
  <si>
    <t>돔 습도
(RH %)</t>
  </si>
  <si>
    <t>DMAWAIT</t>
  </si>
  <si>
    <t>돔 냉방기
설정온도</t>
  </si>
  <si>
    <t>돔 온도</t>
  </si>
  <si>
    <t>Pressure (torr)</t>
  </si>
  <si>
    <t>Dry air flow(SCFH)</t>
  </si>
  <si>
    <t>Glycol out</t>
  </si>
  <si>
    <t>KVM Down</t>
  </si>
  <si>
    <t>HE 냉각수
유량(GPM)</t>
  </si>
  <si>
    <t>Glycol in</t>
  </si>
  <si>
    <t>IC Dead</t>
  </si>
  <si>
    <t>PT30 Sp gas (psi)</t>
  </si>
  <si>
    <t>Air out</t>
  </si>
  <si>
    <t>Remarks</t>
  </si>
  <si>
    <t>IC Down</t>
  </si>
  <si>
    <t>PT30 #2
gas (psi)</t>
  </si>
  <si>
    <t>Air in</t>
  </si>
  <si>
    <t>KG2016-06-02:1407</t>
  </si>
  <si>
    <t>IC-G</t>
  </si>
  <si>
    <t>Dec
Oscillation</t>
  </si>
  <si>
    <t>PT30 #1
gas (psi)</t>
  </si>
  <si>
    <t>Real deal</t>
  </si>
  <si>
    <t>KS2016-01-13:1370</t>
  </si>
  <si>
    <t>IC-
K/M/T/N</t>
  </si>
  <si>
    <t>RA Track
Error</t>
  </si>
  <si>
    <t>PT13 
gas (psi)</t>
  </si>
  <si>
    <t>Charcoal</t>
  </si>
  <si>
    <t>KX2016-03-23:1381</t>
  </si>
  <si>
    <t>ICGui</t>
  </si>
  <si>
    <t>PC-TCS
Disabled</t>
  </si>
  <si>
    <t>장비실습도
(RH %)</t>
  </si>
  <si>
    <t>PT30 #2</t>
  </si>
  <si>
    <t>ICSci</t>
  </si>
  <si>
    <t>PC-TCS
Crash</t>
  </si>
  <si>
    <t>장비실온도</t>
  </si>
  <si>
    <t>Build</t>
  </si>
  <si>
    <t>SW Version</t>
  </si>
  <si>
    <t>횟수</t>
  </si>
  <si>
    <t>오작동</t>
  </si>
  <si>
    <t>관측후</t>
  </si>
  <si>
    <t>관측전</t>
  </si>
  <si>
    <t>장비실
돔상태</t>
  </si>
  <si>
    <t>카메라
상태</t>
  </si>
  <si>
    <t>℃</t>
  </si>
  <si>
    <t>온도단위:</t>
  </si>
  <si>
    <t>기기상태</t>
  </si>
  <si>
    <t>last mkk2list BLG target 86</t>
  </si>
  <si>
    <t>last KS4 target 187</t>
  </si>
  <si>
    <t>[16:46-17:39] 옅은 구름으로 관측 중단</t>
  </si>
  <si>
    <t>[13:00-14:00] gmon 작동 오류</t>
  </si>
  <si>
    <t>[9:23-12:41]구름으로 관측 중단</t>
  </si>
  <si>
    <t>Note</t>
  </si>
  <si>
    <t>B:40013_N</t>
  </si>
  <si>
    <t>T:040005</t>
  </si>
  <si>
    <t>T:039958</t>
  </si>
  <si>
    <t>S:039865_T</t>
  </si>
  <si>
    <t>C:039659-039660</t>
  </si>
  <si>
    <t>영상
이상</t>
  </si>
  <si>
    <t>기기불량</t>
  </si>
  <si>
    <t>날씨불량</t>
  </si>
  <si>
    <t>계획시간</t>
  </si>
  <si>
    <t>할당시간</t>
  </si>
  <si>
    <t>TOO</t>
  </si>
  <si>
    <t>TMT</t>
  </si>
  <si>
    <t>KS4</t>
  </si>
  <si>
    <t>DEEPS</t>
  </si>
  <si>
    <t>SULF</t>
  </si>
  <si>
    <t>MMA</t>
  </si>
  <si>
    <t>KSP</t>
  </si>
  <si>
    <t>B</t>
  </si>
  <si>
    <t>I</t>
  </si>
  <si>
    <t>V</t>
  </si>
  <si>
    <t>R</t>
  </si>
  <si>
    <t>`</t>
  </si>
  <si>
    <t>V</t>
  </si>
  <si>
    <t>종료</t>
  </si>
  <si>
    <t>노출/레벨</t>
  </si>
  <si>
    <t>개수</t>
  </si>
  <si>
    <t>BLG</t>
  </si>
  <si>
    <t>END</t>
  </si>
  <si>
    <t>PROG 10</t>
  </si>
  <si>
    <t>PROG 9</t>
  </si>
  <si>
    <t>PROG 7</t>
  </si>
  <si>
    <t>PROG 6</t>
  </si>
  <si>
    <t>PROG 5</t>
  </si>
  <si>
    <t>PROG 2</t>
  </si>
  <si>
    <t>중간</t>
  </si>
  <si>
    <t>AU</t>
  </si>
  <si>
    <t>장호우</t>
  </si>
  <si>
    <t>가동률</t>
  </si>
  <si>
    <t>관측 중 78-88 / 38-40 소음 발생.</t>
  </si>
  <si>
    <t>월령 40% 미만으로 방풍막 해제.</t>
  </si>
  <si>
    <t>망원경 롤러 상태</t>
  </si>
  <si>
    <t>ICS HDD 여유공간</t>
  </si>
  <si>
    <t>카메라 냉각호스</t>
  </si>
  <si>
    <t>관측 후 컴퓨터실
냉방 상태</t>
  </si>
  <si>
    <t>칠러 동작상태</t>
  </si>
  <si>
    <t>관측 후 주경냉각팬 on</t>
  </si>
  <si>
    <t>칠러 누수</t>
  </si>
  <si>
    <t>R2000 소음</t>
  </si>
  <si>
    <t>주경 냉각상태</t>
  </si>
  <si>
    <t>Data
시스템</t>
  </si>
  <si>
    <t>카메라 UPS</t>
  </si>
  <si>
    <t>카메라
냉각/진공</t>
  </si>
  <si>
    <t>AUX computer</t>
  </si>
  <si>
    <t>TCC</t>
  </si>
  <si>
    <t>AUX 및
망원경기타</t>
  </si>
  <si>
    <t>초점</t>
  </si>
  <si>
    <t>셔터</t>
  </si>
  <si>
    <t>Pressure (torr)</t>
  </si>
  <si>
    <t>HE 냉각수
유량(GPM)</t>
  </si>
  <si>
    <t>Glycol in</t>
  </si>
  <si>
    <t>PT30 Sp gas (psi)</t>
  </si>
  <si>
    <t>IC-G</t>
  </si>
  <si>
    <t>IC-
K/M/T/N</t>
  </si>
  <si>
    <t>Charcoal</t>
  </si>
  <si>
    <t>PC-TCS
Disabled</t>
  </si>
  <si>
    <t>PT30 #2</t>
  </si>
  <si>
    <t>PC-TCS
Crash</t>
  </si>
  <si>
    <t>SW Version</t>
  </si>
  <si>
    <t>횟수</t>
  </si>
  <si>
    <t>기기상태</t>
  </si>
  <si>
    <t>last mkk2list BLG target 122</t>
  </si>
  <si>
    <t>last KS4 target 187</t>
  </si>
  <si>
    <t>FRB190711: tmr이 안되어서 수동관측</t>
  </si>
  <si>
    <t>12:56 AUX 컴퓨터 연결해제 // 13:28 관측 재개, 관측재개 후 gmon 정상작동 안한듯 ~14:00</t>
  </si>
  <si>
    <t>S:040209_T</t>
  </si>
  <si>
    <t>T:040175</t>
  </si>
  <si>
    <t>S:040157_T</t>
  </si>
  <si>
    <t>S:040092_N</t>
  </si>
  <si>
    <t>T:040085</t>
  </si>
  <si>
    <t>S:040024_T</t>
  </si>
  <si>
    <t>영상
이상</t>
  </si>
  <si>
    <t>계획시간</t>
  </si>
  <si>
    <t>DEEPS</t>
  </si>
  <si>
    <t>SULF</t>
  </si>
  <si>
    <t>MMA</t>
  </si>
  <si>
    <t>종료</t>
  </si>
  <si>
    <t>개수</t>
  </si>
  <si>
    <t>OBS</t>
  </si>
  <si>
    <t>BLG</t>
  </si>
  <si>
    <t>PROG 7</t>
  </si>
  <si>
    <t>PROG 4</t>
  </si>
  <si>
    <t>장호우</t>
  </si>
  <si>
    <t>관측전 진공게이지 off</t>
  </si>
  <si>
    <t>망원경 롤러 상태</t>
  </si>
  <si>
    <t>카메라 냉각호스</t>
  </si>
  <si>
    <t>관측 전 컴퓨터실
냉방 상태</t>
  </si>
  <si>
    <t>광학계</t>
  </si>
  <si>
    <t>돔 냉방기
설정온도</t>
  </si>
  <si>
    <t>IC Down</t>
  </si>
  <si>
    <t>KG2016-06-02:1407</t>
  </si>
  <si>
    <t>PT13 
gas (psi)</t>
  </si>
  <si>
    <t>Charcoal</t>
  </si>
  <si>
    <t>PC-TCS
Disabled</t>
  </si>
  <si>
    <t>PT30 #2</t>
  </si>
  <si>
    <t>장비실온도</t>
  </si>
  <si>
    <t>SW Version</t>
  </si>
  <si>
    <t>℃</t>
  </si>
  <si>
    <t>last mkk2list BLG target 141</t>
  </si>
  <si>
    <t>040394-040395 - T.ic crashed</t>
  </si>
  <si>
    <t>040344: PC-TCS crashed</t>
  </si>
  <si>
    <t>E:040328-040329, 040333-040334 - T, M.ic crashed</t>
  </si>
  <si>
    <t>040327,040336,040353,040362: 영상에 빛번짐 무늬</t>
  </si>
  <si>
    <t>Bulge관측: tmr에러로 수동관측</t>
  </si>
  <si>
    <t>T:040440</t>
  </si>
  <si>
    <t>S:040410_T</t>
  </si>
  <si>
    <t>E:040394-040395_T</t>
  </si>
  <si>
    <t>E:040371</t>
  </si>
  <si>
    <t>E:040362</t>
  </si>
  <si>
    <t>E:040353</t>
  </si>
  <si>
    <t>T:040344</t>
  </si>
  <si>
    <t>E:040336</t>
  </si>
  <si>
    <t>E:040333-040334_M</t>
  </si>
  <si>
    <t>E:040328-040329_T</t>
  </si>
  <si>
    <t>E:040327</t>
  </si>
  <si>
    <t>I:040322</t>
  </si>
  <si>
    <t>S:040316_N</t>
  </si>
  <si>
    <t>B:040280_N</t>
  </si>
  <si>
    <t>KS4</t>
  </si>
  <si>
    <t>KSP</t>
  </si>
  <si>
    <t>R</t>
  </si>
  <si>
    <t>Flat</t>
  </si>
  <si>
    <t>개수</t>
  </si>
  <si>
    <t>PROG 5</t>
  </si>
  <si>
    <t>중정비</t>
  </si>
  <si>
    <t>관측률</t>
  </si>
  <si>
    <t>월령 40% 미만으로 방풍막 해제.</t>
  </si>
  <si>
    <t>기기상태 노트</t>
  </si>
  <si>
    <t>관측전 진공게이지 off</t>
  </si>
  <si>
    <t>R2000 냉각수량 (주1회)</t>
  </si>
  <si>
    <t>Dry air flow 조정</t>
  </si>
  <si>
    <t>관측전 주경 냉각팬 off</t>
  </si>
  <si>
    <t>칠러 냉각수량 (주1회)</t>
  </si>
  <si>
    <t>내외부 CCTV</t>
  </si>
  <si>
    <t>기타상태</t>
  </si>
  <si>
    <t>HE 호스누수</t>
  </si>
  <si>
    <t>돔 기타상태</t>
  </si>
  <si>
    <t>ICS-DTS전송
 s/w실행</t>
  </si>
  <si>
    <t>관측 후 컴퓨터실
냉방 상태</t>
  </si>
  <si>
    <t>ICS &amp; PC-TCS
시각동기</t>
  </si>
  <si>
    <t>칠러 동작상태</t>
  </si>
  <si>
    <t>R2000 소음</t>
  </si>
  <si>
    <t>주경냉각 호스누수</t>
  </si>
  <si>
    <t>돔 회전 소음</t>
  </si>
  <si>
    <t>주경면 CO2 청소
(주1회)</t>
  </si>
  <si>
    <t>R2000 누수여부</t>
  </si>
  <si>
    <t>주경 냉각상태</t>
  </si>
  <si>
    <t>돔 셔터 소음</t>
  </si>
  <si>
    <t>기기점검사항</t>
  </si>
  <si>
    <t>기타
이상</t>
  </si>
  <si>
    <t>정전</t>
  </si>
  <si>
    <t>Data
시스템</t>
  </si>
  <si>
    <t>관측
컴퓨터</t>
  </si>
  <si>
    <t>카메라 
컴퓨터</t>
  </si>
  <si>
    <t>HE 냉각
부대장비</t>
  </si>
  <si>
    <t>카메라
냉각/진공</t>
  </si>
  <si>
    <t>카메라
전자부</t>
  </si>
  <si>
    <t>방풍막</t>
  </si>
  <si>
    <t>돔 구동 및 소음</t>
  </si>
  <si>
    <t>돔 냉각</t>
  </si>
  <si>
    <t>망원경 UPS</t>
  </si>
  <si>
    <t>GPS</t>
  </si>
  <si>
    <t>AUX computer</t>
  </si>
  <si>
    <t>PC-TCS</t>
  </si>
  <si>
    <t>TCC</t>
  </si>
  <si>
    <t>AUX 및
망원경기타</t>
  </si>
  <si>
    <t>초점</t>
  </si>
  <si>
    <t>셔터</t>
  </si>
  <si>
    <t>필터</t>
  </si>
  <si>
    <t>미러냉각</t>
  </si>
  <si>
    <t>미러커버</t>
  </si>
  <si>
    <t>광학계</t>
  </si>
  <si>
    <t>망원경
구동부</t>
  </si>
  <si>
    <t>기기이상</t>
  </si>
  <si>
    <t>OFF</t>
  </si>
  <si>
    <t>칠러
설정온도</t>
  </si>
  <si>
    <t>돔 습도
(RH %)</t>
  </si>
  <si>
    <t>DMAWAIT</t>
  </si>
  <si>
    <t>돔 냉방기
설정온도</t>
  </si>
  <si>
    <t>돔 온도</t>
  </si>
  <si>
    <t>Pressure (torr)</t>
  </si>
  <si>
    <t>Dry air flow(SCFH)</t>
  </si>
  <si>
    <t>Glycol out</t>
  </si>
  <si>
    <t>KVM Down</t>
  </si>
  <si>
    <t>HE 냉각수
유량(GPM)</t>
  </si>
  <si>
    <t>Glycol in</t>
  </si>
  <si>
    <t>IC Dead</t>
  </si>
  <si>
    <t>PT30 Sp gas (psi)</t>
  </si>
  <si>
    <t>Air out</t>
  </si>
  <si>
    <t>Remarks</t>
  </si>
  <si>
    <t>IC Down</t>
  </si>
  <si>
    <t>PT30 #2
gas (psi)</t>
  </si>
  <si>
    <t>Air in</t>
  </si>
  <si>
    <t>KG2016-06-02:1407</t>
  </si>
  <si>
    <t>IC-G</t>
  </si>
  <si>
    <t>Dec
Oscillation</t>
  </si>
  <si>
    <t>PT30 #1
gas (psi)</t>
  </si>
  <si>
    <t>Real deal</t>
  </si>
  <si>
    <t>KS2016-01-13:1370</t>
  </si>
  <si>
    <t>IC-
K/M/T/N</t>
  </si>
  <si>
    <t>RA Track
Error</t>
  </si>
  <si>
    <t>PT13 
gas (psi)</t>
  </si>
  <si>
    <t>Charcoal</t>
  </si>
  <si>
    <t>KX2016-03-23:1381</t>
  </si>
  <si>
    <t>ICGui</t>
  </si>
  <si>
    <t>PC-TCS
Disabled</t>
  </si>
  <si>
    <t>장비실습도
(RH %)</t>
  </si>
  <si>
    <t>PT30 #2</t>
  </si>
  <si>
    <t>ICSci</t>
  </si>
  <si>
    <t>PC-TCS
Crash</t>
  </si>
  <si>
    <t>장비실온도</t>
  </si>
  <si>
    <t>PT30 #1</t>
  </si>
  <si>
    <t>Build</t>
  </si>
  <si>
    <t>SW Version</t>
  </si>
  <si>
    <t>횟수</t>
  </si>
  <si>
    <t>오작동</t>
  </si>
  <si>
    <t>관측후</t>
  </si>
  <si>
    <t>관측전</t>
  </si>
  <si>
    <t>장비실
돔상태</t>
  </si>
  <si>
    <t>카메라
상태</t>
  </si>
  <si>
    <t>℃</t>
  </si>
  <si>
    <t>온도단위:</t>
  </si>
  <si>
    <t>기기상태</t>
  </si>
  <si>
    <t>last mkk2list BLG target 141, 217</t>
  </si>
  <si>
    <t>last KS4 target 187</t>
  </si>
  <si>
    <t>Note</t>
  </si>
  <si>
    <t>S:040675_N</t>
  </si>
  <si>
    <t>I:040651</t>
  </si>
  <si>
    <t>S:040632_N</t>
  </si>
  <si>
    <t>S:040571_M</t>
  </si>
  <si>
    <t>S:040548_T</t>
  </si>
  <si>
    <t>영상
이상</t>
  </si>
  <si>
    <t>기기불량</t>
  </si>
  <si>
    <t>날씨불량</t>
  </si>
  <si>
    <t>계획시간</t>
  </si>
  <si>
    <t>할당시간</t>
  </si>
  <si>
    <t>TOO</t>
  </si>
  <si>
    <t>TMT</t>
  </si>
  <si>
    <t>KS4</t>
  </si>
  <si>
    <t>DEEPS</t>
  </si>
  <si>
    <t>SULF</t>
  </si>
  <si>
    <t>MMA</t>
  </si>
  <si>
    <t>KSP</t>
  </si>
  <si>
    <t>B</t>
  </si>
  <si>
    <t>I</t>
  </si>
  <si>
    <t>V</t>
  </si>
  <si>
    <t>R</t>
  </si>
  <si>
    <t>노출/레벨</t>
  </si>
  <si>
    <t>필터</t>
  </si>
  <si>
    <t>시작</t>
  </si>
  <si>
    <t>Flat</t>
  </si>
  <si>
    <t>ALL</t>
  </si>
  <si>
    <t>KSP</t>
  </si>
  <si>
    <t>BLG</t>
  </si>
  <si>
    <t xml:space="preserve"> ALL</t>
  </si>
  <si>
    <t>OBS</t>
  </si>
  <si>
    <t>END</t>
  </si>
  <si>
    <t>PROG 10</t>
  </si>
  <si>
    <t>PROG 9</t>
  </si>
  <si>
    <t>PROG 8</t>
  </si>
  <si>
    <t>PROG 7</t>
  </si>
  <si>
    <t>PROG 6</t>
  </si>
  <si>
    <t>PROG 5</t>
  </si>
  <si>
    <t>PROG 4</t>
  </si>
  <si>
    <t>PROG 3</t>
  </si>
  <si>
    <t>PROG 2</t>
  </si>
  <si>
    <t>BEGIN</t>
  </si>
  <si>
    <t>N</t>
  </si>
  <si>
    <t>고장</t>
  </si>
  <si>
    <t>중정비</t>
  </si>
  <si>
    <t>S</t>
  </si>
  <si>
    <t>경정비</t>
  </si>
  <si>
    <t>AU</t>
  </si>
  <si>
    <t>장호우</t>
  </si>
  <si>
    <t>가동률</t>
  </si>
  <si>
    <t>관측률</t>
  </si>
  <si>
    <t>관측 중 78-88 / 38-40 소음 발생.</t>
  </si>
  <si>
    <t>망원경 롤러 상태</t>
  </si>
  <si>
    <t>ICS HDD 여유공간</t>
  </si>
  <si>
    <t>TCS Agent 연결상태</t>
  </si>
  <si>
    <t>카메라 냉각호스</t>
  </si>
  <si>
    <t>돔 누수 여부</t>
  </si>
  <si>
    <t>돔 회전 sync</t>
  </si>
  <si>
    <t>관측 후 주경냉각팬 on</t>
  </si>
  <si>
    <t>관측 전 컴퓨터실
냉방 상태</t>
  </si>
  <si>
    <t>칠러 누수</t>
  </si>
  <si>
    <t>돔 셔터 sync</t>
  </si>
  <si>
    <t>관측 후 주경 확인</t>
  </si>
  <si>
    <t>KVM 및
네트워크</t>
  </si>
  <si>
    <t>카메라 UPS</t>
  </si>
  <si>
    <t>Remarks</t>
  </si>
  <si>
    <t>Air in</t>
  </si>
  <si>
    <t>IC-G</t>
  </si>
  <si>
    <t>Charcoal</t>
  </si>
  <si>
    <t>KX2016-03-23:1381</t>
  </si>
  <si>
    <t>장비실습도
(RH %)</t>
  </si>
  <si>
    <t>PT30 #2</t>
  </si>
  <si>
    <t>ICSci</t>
  </si>
  <si>
    <t>장비실온도</t>
  </si>
  <si>
    <t>PT30 #1</t>
  </si>
  <si>
    <t>횟수</t>
  </si>
  <si>
    <t>카메라
상태</t>
  </si>
  <si>
    <t>기기상태</t>
  </si>
  <si>
    <t>last mkk2list BLG target 172, 217</t>
  </si>
  <si>
    <t>last mkk2list BLG target 172, 217</t>
  </si>
  <si>
    <t>last KS4 target 187</t>
  </si>
  <si>
    <t>13:24 구름으로 관측중단 // 15:50 관측재개</t>
  </si>
  <si>
    <t>040800, 040809, 040818, 040827: 빛 번짐</t>
  </si>
  <si>
    <t>Note</t>
  </si>
  <si>
    <t>S:040910_N</t>
  </si>
  <si>
    <t>S:040905_N</t>
  </si>
  <si>
    <t>S:040889_N</t>
  </si>
  <si>
    <t>S:040869_T</t>
  </si>
  <si>
    <t>E:040867-040868_M</t>
  </si>
  <si>
    <t>C:040834-040835</t>
  </si>
  <si>
    <t>E:040827</t>
  </si>
  <si>
    <t>E:040818</t>
  </si>
  <si>
    <t>E:040809</t>
  </si>
  <si>
    <t>E:040800</t>
  </si>
  <si>
    <t>S:040797_M</t>
  </si>
  <si>
    <t>SULF</t>
  </si>
  <si>
    <t>B</t>
  </si>
  <si>
    <t>I</t>
  </si>
  <si>
    <t>`</t>
  </si>
  <si>
    <t>노출/레벨</t>
  </si>
  <si>
    <t>종료</t>
  </si>
  <si>
    <t>종료</t>
  </si>
  <si>
    <t>개수</t>
  </si>
  <si>
    <t>TMT</t>
  </si>
  <si>
    <t>PROG 4</t>
  </si>
  <si>
    <t>PROG 1</t>
  </si>
  <si>
    <t>BEGIN</t>
  </si>
  <si>
    <t>NE</t>
  </si>
  <si>
    <t>중간</t>
  </si>
  <si>
    <t>SE</t>
  </si>
  <si>
    <t>장호우</t>
  </si>
  <si>
    <t>월령 40% 미만으로 방풍막 해제.</t>
  </si>
  <si>
    <t>온도단위:</t>
  </si>
  <si>
    <t>last KS4 target 1-107</t>
  </si>
  <si>
    <t>영상
이상</t>
  </si>
  <si>
    <t>기기불량</t>
  </si>
  <si>
    <t>날씨불량</t>
  </si>
  <si>
    <t>계획시간</t>
  </si>
  <si>
    <t>할당시간</t>
  </si>
  <si>
    <t>TOO</t>
  </si>
  <si>
    <t>KSP</t>
  </si>
  <si>
    <t>ICS HDD 여유공간</t>
  </si>
  <si>
    <t>GPS</t>
  </si>
  <si>
    <t>초점</t>
  </si>
  <si>
    <t>PT30 #1</t>
  </si>
  <si>
    <t>last mkk2list BLG target 172, 217</t>
  </si>
  <si>
    <t>S_041010:N</t>
  </si>
  <si>
    <t>S_041003:T</t>
  </si>
  <si>
    <t>S_040990:N</t>
  </si>
  <si>
    <t>S_040963:N</t>
  </si>
  <si>
    <t>S_040958:N</t>
  </si>
  <si>
    <t>시작</t>
  </si>
  <si>
    <t>Flat</t>
  </si>
  <si>
    <t xml:space="preserve"> ALL</t>
  </si>
  <si>
    <t>OBS</t>
  </si>
  <si>
    <t>PROG 3</t>
  </si>
  <si>
    <t>SW</t>
  </si>
  <si>
    <t>-</t>
  </si>
  <si>
    <t>-</t>
  </si>
  <si>
    <t>중정비</t>
  </si>
  <si>
    <t>WNW</t>
  </si>
  <si>
    <t>김정묵</t>
  </si>
  <si>
    <t>짙은 구름 및 높은 습도(VAISALA 90% / 화장실 위 95.7% / 2.3m 97%)로 관측 대기</t>
  </si>
  <si>
    <t>I-band dflat.chk관측.</t>
  </si>
  <si>
    <t>관측 중 78-88 / 38-40 소음 발생.</t>
  </si>
  <si>
    <t>월령 40% 미만으로 방풍막 해제.</t>
  </si>
  <si>
    <t>기기상태 노트</t>
  </si>
  <si>
    <t>관측전 진공게이지 off</t>
  </si>
  <si>
    <t>R2000 냉각수량 (주1회)</t>
  </si>
  <si>
    <t>망원경 롤러 상태</t>
  </si>
  <si>
    <t>Dry air flow 조정</t>
  </si>
  <si>
    <t>관측전 주경 냉각팬 off</t>
  </si>
  <si>
    <t>칠러 냉각수량 (주1회)</t>
  </si>
  <si>
    <t>내외부 CCTV</t>
  </si>
  <si>
    <t>기타상태</t>
  </si>
  <si>
    <t>ICS HDD 여유공간</t>
  </si>
  <si>
    <t>HE 호스누수</t>
  </si>
  <si>
    <t>돔 기타상태</t>
  </si>
  <si>
    <t>ICS-DTS전송
 s/w실행</t>
  </si>
  <si>
    <t>TCS Agent 연결상태</t>
  </si>
  <si>
    <t>카메라 냉각호스</t>
  </si>
  <si>
    <t>돔 누수 여부</t>
  </si>
  <si>
    <t>관측 후 컴퓨터실
냉방 상태</t>
  </si>
  <si>
    <t>ICS &amp; PC-TCS
시각동기</t>
  </si>
  <si>
    <t>칠러 동작상태</t>
  </si>
  <si>
    <t>돔 회전 sync</t>
  </si>
  <si>
    <t>관측 후 주경냉각팬 on</t>
  </si>
  <si>
    <t>관측 전 컴퓨터실
냉방 상태</t>
  </si>
  <si>
    <t>칠러 누수</t>
  </si>
  <si>
    <t>돔 셔터 sync</t>
  </si>
  <si>
    <t>관측 후 주경 확인</t>
  </si>
  <si>
    <t>R2000 소음</t>
  </si>
  <si>
    <t>주경냉각 호스누수</t>
  </si>
  <si>
    <t>돔 회전 소음</t>
  </si>
  <si>
    <t>주경면 CO2 청소
(주1회)</t>
  </si>
  <si>
    <t>R2000 누수여부</t>
  </si>
  <si>
    <t>주경 냉각상태</t>
  </si>
  <si>
    <t>돔 셔터 소음</t>
  </si>
  <si>
    <t>기기점검사항</t>
  </si>
  <si>
    <t>기타
이상</t>
  </si>
  <si>
    <t>정전</t>
  </si>
  <si>
    <t>Data
시스템</t>
  </si>
  <si>
    <t>KVM 및
네트워크</t>
  </si>
  <si>
    <t>관측
컴퓨터</t>
  </si>
  <si>
    <t>카메라 UPS</t>
  </si>
  <si>
    <t>카메라 
컴퓨터</t>
  </si>
  <si>
    <t>HE 냉각
부대장비</t>
  </si>
  <si>
    <t>카메라
냉각/진공</t>
  </si>
  <si>
    <t>카메라
전자부</t>
  </si>
  <si>
    <t>방풍막</t>
  </si>
  <si>
    <t>돔 구동 및 소음</t>
  </si>
  <si>
    <t>돔 냉각</t>
  </si>
  <si>
    <t>망원경 UPS</t>
  </si>
  <si>
    <t>GPS</t>
  </si>
  <si>
    <t>AUX computer</t>
  </si>
  <si>
    <t>PC-TCS</t>
  </si>
  <si>
    <t>TCC</t>
  </si>
  <si>
    <t>AUX 및
망원경기타</t>
  </si>
  <si>
    <t>초점</t>
  </si>
  <si>
    <t>셔터</t>
  </si>
  <si>
    <t>필터</t>
  </si>
  <si>
    <t>미러냉각</t>
  </si>
  <si>
    <t>미러커버</t>
  </si>
  <si>
    <t>광학계</t>
  </si>
  <si>
    <t>망원경
구동부</t>
  </si>
  <si>
    <t>기기이상</t>
  </si>
  <si>
    <t>OFF</t>
  </si>
  <si>
    <t>칠러
설정온도</t>
  </si>
  <si>
    <t>돔 습도
(RH %)</t>
  </si>
  <si>
    <t>DMAWAIT</t>
  </si>
  <si>
    <t>OFF</t>
  </si>
  <si>
    <t>돔 냉방기
설정온도</t>
  </si>
  <si>
    <t>돔 온도</t>
  </si>
  <si>
    <t>Pressure (torr)</t>
  </si>
  <si>
    <t>Dry air flow(SCFH)</t>
  </si>
  <si>
    <t>Glycol out</t>
  </si>
  <si>
    <t>KVM Down</t>
  </si>
  <si>
    <t>HE 냉각수
유량(GPM)</t>
  </si>
  <si>
    <t>Glycol in</t>
  </si>
  <si>
    <t>IC Dead</t>
  </si>
  <si>
    <t>PT30 Sp gas (psi)</t>
  </si>
  <si>
    <t>Air out</t>
  </si>
  <si>
    <t>Remarks</t>
  </si>
  <si>
    <t>IC Down</t>
  </si>
  <si>
    <t>PT30 #2
gas (psi)</t>
  </si>
  <si>
    <t>Air in</t>
  </si>
  <si>
    <t>KG2016-06-02:1407</t>
  </si>
  <si>
    <t>IC-G</t>
  </si>
  <si>
    <t>Dec
Oscillation</t>
  </si>
  <si>
    <t>PT30 #1
gas (psi)</t>
  </si>
  <si>
    <t>Real deal</t>
  </si>
  <si>
    <t>KS2016-01-13:1370</t>
  </si>
  <si>
    <t>IC-
K/M/T/N</t>
  </si>
  <si>
    <t>RA Track
Error</t>
  </si>
  <si>
    <t>PT13 
gas (psi)</t>
  </si>
  <si>
    <t>Charcoal</t>
  </si>
  <si>
    <t>KX2016-03-23:1381</t>
  </si>
  <si>
    <t>ICGui</t>
  </si>
  <si>
    <t>PC-TCS
Disabled</t>
  </si>
  <si>
    <t>장비실습도
(RH %)</t>
  </si>
  <si>
    <t>PT30 #2</t>
  </si>
  <si>
    <t>KX2016-03-23:1381</t>
  </si>
  <si>
    <t>ICSci</t>
  </si>
  <si>
    <t>PC-TCS
Crash</t>
  </si>
  <si>
    <t>장비실온도</t>
  </si>
  <si>
    <t>PT30 #1</t>
  </si>
  <si>
    <t>Build</t>
  </si>
  <si>
    <t>SW Version</t>
  </si>
  <si>
    <t>횟수</t>
  </si>
  <si>
    <t>오작동</t>
  </si>
  <si>
    <t>관측후</t>
  </si>
  <si>
    <t>관측전</t>
  </si>
  <si>
    <t>장비실
돔상태</t>
  </si>
  <si>
    <t>관측후</t>
  </si>
  <si>
    <t>카메라
상태</t>
  </si>
  <si>
    <t>℃</t>
  </si>
  <si>
    <t>온도단위:</t>
  </si>
  <si>
    <t>기기상태</t>
  </si>
  <si>
    <t>last mkk2list BLG target 196, 217</t>
  </si>
  <si>
    <t>last KS4 target 2-11</t>
  </si>
  <si>
    <t>13:58 구름으로 관측중단 // 이후 잠시 관측 재개했지만 높은 습도로 관측종료</t>
  </si>
  <si>
    <t>041100: PC-TCS crashed</t>
  </si>
  <si>
    <t>040150: K.ic down</t>
  </si>
  <si>
    <t>Note</t>
  </si>
  <si>
    <t>C:041138-041140</t>
  </si>
  <si>
    <t>S:041110_N</t>
  </si>
  <si>
    <t>T:041100</t>
  </si>
  <si>
    <t>T:041083</t>
  </si>
  <si>
    <t>S:041081_T</t>
  </si>
  <si>
    <t>E:041050</t>
  </si>
  <si>
    <t>영상
이상</t>
  </si>
  <si>
    <t>날씨불량</t>
  </si>
  <si>
    <t>계획시간</t>
  </si>
  <si>
    <t>할당시간</t>
  </si>
  <si>
    <t>TOO</t>
  </si>
  <si>
    <t>TMT</t>
  </si>
  <si>
    <t>KS4</t>
  </si>
  <si>
    <t>DEEPS</t>
  </si>
  <si>
    <t>SULF</t>
  </si>
  <si>
    <t>MMA</t>
  </si>
  <si>
    <t>KSP</t>
  </si>
  <si>
    <t>B</t>
  </si>
  <si>
    <t>I</t>
  </si>
  <si>
    <t>V</t>
  </si>
  <si>
    <t>R</t>
  </si>
  <si>
    <t>`</t>
  </si>
  <si>
    <t>노출/레벨</t>
  </si>
  <si>
    <t>종료</t>
  </si>
  <si>
    <t>시작</t>
  </si>
  <si>
    <t>Flat</t>
  </si>
  <si>
    <t>개수</t>
  </si>
  <si>
    <t>ALL</t>
  </si>
  <si>
    <t xml:space="preserve"> ALL</t>
  </si>
  <si>
    <t>PROG 10</t>
  </si>
  <si>
    <t>PROG 9</t>
  </si>
  <si>
    <t>PROG 8</t>
  </si>
  <si>
    <t>PROG 6</t>
  </si>
  <si>
    <t>PROG 4</t>
  </si>
  <si>
    <t>PROG 3</t>
  </si>
  <si>
    <t>PROG 2</t>
  </si>
  <si>
    <t>PROG 1</t>
  </si>
  <si>
    <t>BEGIN</t>
  </si>
  <si>
    <t>고장</t>
  </si>
  <si>
    <t>SE</t>
  </si>
  <si>
    <t>경정비</t>
  </si>
  <si>
    <t>장호우</t>
  </si>
  <si>
    <t>가동률</t>
  </si>
  <si>
    <t>관측률</t>
  </si>
  <si>
    <t>관측 중 78-88 / 38-40 소음 발생.</t>
  </si>
  <si>
    <t>월령 40% 미만으로 방풍막 해제.</t>
  </si>
  <si>
    <t>기기상태 노트</t>
  </si>
  <si>
    <t>Dry air flow 조정</t>
  </si>
  <si>
    <t>관측전 주경 냉각팬 off</t>
  </si>
  <si>
    <t>칠러 냉각수량 (주1회)</t>
  </si>
  <si>
    <t>내외부 CCTV</t>
  </si>
  <si>
    <t>기타상태</t>
  </si>
  <si>
    <t>ICS HDD 여유공간</t>
  </si>
  <si>
    <t>HE 호스누수</t>
  </si>
  <si>
    <t>돔 기타상태</t>
  </si>
  <si>
    <t>ICS-DTS전송
 s/w실행</t>
  </si>
  <si>
    <t>카메라 냉각호스</t>
  </si>
  <si>
    <t>관측 후 컴퓨터실
냉방 상태</t>
  </si>
  <si>
    <t>ICS &amp; PC-TCS
시각동기</t>
  </si>
  <si>
    <t>칠러 동작상태</t>
  </si>
  <si>
    <t>돔 회전 sync</t>
  </si>
  <si>
    <t>관측 후 주경냉각팬 on</t>
  </si>
  <si>
    <t>관측 전 컴퓨터실
냉방 상태</t>
  </si>
  <si>
    <t>칠러 누수</t>
  </si>
  <si>
    <t>돔 셔터 sync</t>
  </si>
  <si>
    <t>관측 후 주경 확인</t>
  </si>
  <si>
    <t>R2000 소음</t>
  </si>
  <si>
    <t>주경냉각 호스누수</t>
  </si>
  <si>
    <t>돔 회전 소음</t>
  </si>
  <si>
    <t>주경면 CO2 청소
(주1회)</t>
  </si>
  <si>
    <t>R2000 누수여부</t>
  </si>
  <si>
    <t>주경 냉각상태</t>
  </si>
  <si>
    <t>돔 셔터 소음</t>
  </si>
  <si>
    <t>기기점검사항</t>
  </si>
  <si>
    <t>기타
이상</t>
  </si>
  <si>
    <t>정전</t>
  </si>
  <si>
    <t>Data
시스템</t>
  </si>
  <si>
    <t>KVM 및
네트워크</t>
  </si>
  <si>
    <t>관측
컴퓨터</t>
  </si>
  <si>
    <t>카메라 UPS</t>
  </si>
  <si>
    <t>카메라 
컴퓨터</t>
  </si>
  <si>
    <t>HE 냉각
부대장비</t>
  </si>
  <si>
    <t>카메라
냉각/진공</t>
  </si>
  <si>
    <t>카메라
전자부</t>
  </si>
  <si>
    <t>방풍막</t>
  </si>
  <si>
    <t>돔 냉각</t>
  </si>
  <si>
    <t>망원경 UPS</t>
  </si>
  <si>
    <t>GPS</t>
  </si>
  <si>
    <t>AUX computer</t>
  </si>
  <si>
    <t>PC-TCS</t>
  </si>
  <si>
    <t>TCC</t>
  </si>
  <si>
    <t>AUX 및
망원경기타</t>
  </si>
  <si>
    <t>초점</t>
  </si>
  <si>
    <t>셔터</t>
  </si>
  <si>
    <t>필터</t>
  </si>
  <si>
    <t>미러냉각</t>
  </si>
  <si>
    <t>미러커버</t>
  </si>
  <si>
    <t>광학계</t>
  </si>
  <si>
    <t>망원경
구동부</t>
  </si>
  <si>
    <t>기기이상</t>
  </si>
  <si>
    <t>칠러
설정온도</t>
  </si>
  <si>
    <t>돔 습도
(RH %)</t>
  </si>
  <si>
    <t>DMAWAIT</t>
  </si>
  <si>
    <t>돔 냉방기
설정온도</t>
  </si>
  <si>
    <t>돔 온도</t>
  </si>
  <si>
    <t>Pressure (torr)</t>
  </si>
  <si>
    <t>Dry air flow(SCFH)</t>
  </si>
  <si>
    <t>KVM Down</t>
  </si>
  <si>
    <t>HE 냉각수
유량(GPM)</t>
  </si>
  <si>
    <t>Glycol in</t>
  </si>
  <si>
    <t>IC Dead</t>
  </si>
  <si>
    <t>PT30 Sp gas (psi)</t>
  </si>
  <si>
    <t>Air out</t>
  </si>
  <si>
    <t>Remarks</t>
  </si>
  <si>
    <t>IC Down</t>
  </si>
  <si>
    <t>Air in</t>
  </si>
  <si>
    <t>KG2016-06-02:1407</t>
  </si>
  <si>
    <t>IC-G</t>
  </si>
  <si>
    <t>Dec
Oscillation</t>
  </si>
  <si>
    <t>PT30 #1
gas (psi)</t>
  </si>
  <si>
    <t>Real deal</t>
  </si>
  <si>
    <t>KS2016-01-13:1370</t>
  </si>
  <si>
    <t>PT13 
gas (psi)</t>
  </si>
  <si>
    <t>ICGui</t>
  </si>
  <si>
    <t>PC-TCS
Disabled</t>
  </si>
  <si>
    <t>장비실습도
(RH %)</t>
  </si>
  <si>
    <t>PT30 #2</t>
  </si>
  <si>
    <t>ICSci</t>
  </si>
  <si>
    <t>PC-TCS
Crash</t>
  </si>
  <si>
    <t>장비실온도</t>
  </si>
  <si>
    <t>PT30 #1</t>
  </si>
  <si>
    <t>Build</t>
  </si>
  <si>
    <t>SW Version</t>
  </si>
  <si>
    <t>횟수</t>
  </si>
  <si>
    <t>오작동</t>
  </si>
  <si>
    <t>관측전</t>
  </si>
  <si>
    <t>장비실
돔상태</t>
  </si>
  <si>
    <t>카메라
상태</t>
  </si>
  <si>
    <t>℃</t>
  </si>
  <si>
    <t>기기상태</t>
  </si>
  <si>
    <t>last mkk2list BLG target 229</t>
  </si>
  <si>
    <t>last KS4 target 2-80</t>
  </si>
  <si>
    <t>15:04 구름으로 관측중단 // 17시에 잠시 재관측했으나, 다시 중단 // 관측종료</t>
  </si>
  <si>
    <t>041269-041270: projid=MMA 로 수정</t>
  </si>
  <si>
    <t>041213-041215: K.ic down</t>
  </si>
  <si>
    <t>041190-041191: N.ic down</t>
  </si>
  <si>
    <t>041200: projid=MMA 로 수정</t>
  </si>
  <si>
    <t>T:041275</t>
  </si>
  <si>
    <t>C:041274</t>
  </si>
  <si>
    <t>T:041248</t>
  </si>
  <si>
    <t>S:041246_N</t>
  </si>
  <si>
    <t>E:041213-041215</t>
  </si>
  <si>
    <t>E:041190-041191_N</t>
  </si>
  <si>
    <t>영상
이상</t>
  </si>
  <si>
    <t>기기불량</t>
  </si>
  <si>
    <t>날씨불량</t>
  </si>
  <si>
    <t>할당시간</t>
  </si>
  <si>
    <t>TOO</t>
  </si>
  <si>
    <t>TMT</t>
  </si>
  <si>
    <t>KS4</t>
  </si>
  <si>
    <t>DEEPS</t>
  </si>
  <si>
    <t>SULF</t>
  </si>
  <si>
    <t>MMA</t>
  </si>
  <si>
    <t>V</t>
  </si>
  <si>
    <t>R</t>
  </si>
  <si>
    <t>V</t>
  </si>
  <si>
    <t>I</t>
  </si>
  <si>
    <t>B</t>
  </si>
  <si>
    <t>노출/레벨</t>
  </si>
  <si>
    <t>필터</t>
  </si>
  <si>
    <t>시작</t>
  </si>
  <si>
    <t>종료</t>
  </si>
  <si>
    <t>개수</t>
  </si>
  <si>
    <t>OBS</t>
  </si>
  <si>
    <t>ALL</t>
  </si>
  <si>
    <t>BLG</t>
  </si>
  <si>
    <t>END</t>
  </si>
  <si>
    <t>PROG 10</t>
  </si>
  <si>
    <t>PROG 9</t>
  </si>
  <si>
    <t>PROG 8</t>
  </si>
  <si>
    <t>PROG 7</t>
  </si>
  <si>
    <t>PROG 6</t>
  </si>
  <si>
    <t>PROG 5</t>
  </si>
  <si>
    <t>PROG 4</t>
  </si>
  <si>
    <t>PROG 2</t>
  </si>
  <si>
    <t>BEGIN</t>
  </si>
  <si>
    <t>NE</t>
  </si>
  <si>
    <t>SE</t>
  </si>
  <si>
    <t>중간</t>
  </si>
  <si>
    <t>중정비</t>
  </si>
  <si>
    <t>경정비</t>
  </si>
  <si>
    <t>풍향</t>
  </si>
  <si>
    <t>AU</t>
  </si>
  <si>
    <t>장호우</t>
  </si>
  <si>
    <t>가동률</t>
  </si>
  <si>
    <t>관측률</t>
  </si>
  <si>
    <t>돔 회전 sync</t>
  </si>
  <si>
    <t>관측 전 컴퓨터실
냉방 상태</t>
  </si>
  <si>
    <t>R2000 누수여부</t>
  </si>
  <si>
    <t>KVM 및
네트워크</t>
  </si>
  <si>
    <t>카메라
전자부</t>
  </si>
  <si>
    <t>방풍막</t>
  </si>
  <si>
    <t>돔 구동 및 소음</t>
  </si>
  <si>
    <t>필터</t>
  </si>
  <si>
    <t>미러냉각</t>
  </si>
  <si>
    <t>광학계</t>
  </si>
  <si>
    <t>기기이상</t>
  </si>
  <si>
    <t>돔 냉방기
설정온도</t>
  </si>
  <si>
    <t>Glycol out</t>
  </si>
  <si>
    <t>KS2016-01-13:1370</t>
  </si>
  <si>
    <t>last mkk2list BLG target 229</t>
  </si>
  <si>
    <t>last KS4 target 2-80</t>
  </si>
  <si>
    <t>짙은 구름 유입 및 높은 습도(VAISALA 83% / 화장실 위 89.7% / 2.3m 87%)로 인한 관측 대기</t>
  </si>
  <si>
    <t>S_041299:N</t>
  </si>
  <si>
    <t>`</t>
  </si>
  <si>
    <t>필터</t>
  </si>
  <si>
    <t>PROG 8</t>
  </si>
  <si>
    <t>PROG 3</t>
  </si>
  <si>
    <t>PROG 2</t>
  </si>
  <si>
    <t>월령 40% 미만으로 방풍막 해제.</t>
  </si>
  <si>
    <t>기기상태 노트</t>
  </si>
  <si>
    <t>관측전 진공게이지 off</t>
  </si>
  <si>
    <t>R2000 냉각수량 (주1회)</t>
  </si>
  <si>
    <t>망원경 롤러 상태</t>
  </si>
  <si>
    <t>Dry air flow 조정</t>
  </si>
  <si>
    <t>관측전 주경 냉각팬 off</t>
  </si>
  <si>
    <t>칠러 냉각수량 (주1회)</t>
  </si>
  <si>
    <t>내외부 CCTV</t>
  </si>
  <si>
    <t>기타상태</t>
  </si>
  <si>
    <t>ICS HDD 여유공간</t>
  </si>
  <si>
    <t>HE 호스누수</t>
  </si>
  <si>
    <t>돔 기타상태</t>
  </si>
  <si>
    <t>ICS-DTS전송
 s/w실행</t>
  </si>
  <si>
    <t>TCS Agent 연결상태</t>
  </si>
  <si>
    <t>카메라 냉각호스</t>
  </si>
  <si>
    <t>돔 누수 여부</t>
  </si>
  <si>
    <t>관측 후 컴퓨터실
냉방 상태</t>
  </si>
  <si>
    <t>ICS &amp; PC-TCS
시각동기</t>
  </si>
  <si>
    <t>칠러 동작상태</t>
  </si>
  <si>
    <t>돔 회전 sync</t>
  </si>
  <si>
    <t>관측 후 주경냉각팬 on</t>
  </si>
  <si>
    <t>관측 전 컴퓨터실
냉방 상태</t>
  </si>
  <si>
    <t>칠러 누수</t>
  </si>
  <si>
    <t>돔 셔터 sync</t>
  </si>
  <si>
    <t>관측 후 주경 확인</t>
  </si>
  <si>
    <t>R2000 소음</t>
  </si>
  <si>
    <t>주경냉각 호스누수</t>
  </si>
  <si>
    <t>돔 회전 소음</t>
  </si>
  <si>
    <t>주경면 CO2 청소
(주1회)</t>
  </si>
  <si>
    <t>R2000 누수여부</t>
  </si>
  <si>
    <t>주경 냉각상태</t>
  </si>
  <si>
    <t>돔 셔터 소음</t>
  </si>
  <si>
    <t>기기점검사항</t>
  </si>
  <si>
    <t>기타
이상</t>
  </si>
  <si>
    <t>정전</t>
  </si>
  <si>
    <t>Data
시스템</t>
  </si>
  <si>
    <t>KVM 및
네트워크</t>
  </si>
  <si>
    <t>관측
컴퓨터</t>
  </si>
  <si>
    <t>카메라 UPS</t>
  </si>
  <si>
    <t>카메라 
컴퓨터</t>
  </si>
  <si>
    <t>HE 냉각
부대장비</t>
  </si>
  <si>
    <t>카메라
냉각/진공</t>
  </si>
  <si>
    <t>카메라
전자부</t>
  </si>
  <si>
    <t>방풍막</t>
  </si>
  <si>
    <t>돔 구동 및 소음</t>
  </si>
  <si>
    <t>돔 냉각</t>
  </si>
  <si>
    <t>망원경 UPS</t>
  </si>
  <si>
    <t>GPS</t>
  </si>
  <si>
    <t>AUX computer</t>
  </si>
  <si>
    <t>PC-TCS</t>
  </si>
  <si>
    <t>TCC</t>
  </si>
  <si>
    <t>AUX 및
망원경기타</t>
  </si>
  <si>
    <t>초점</t>
  </si>
  <si>
    <t>셔터</t>
  </si>
  <si>
    <t>필터</t>
  </si>
  <si>
    <t>미러냉각</t>
  </si>
  <si>
    <t>미러커버</t>
  </si>
  <si>
    <t>광학계</t>
  </si>
  <si>
    <t>망원경
구동부</t>
  </si>
  <si>
    <t>기기이상</t>
  </si>
  <si>
    <t>OFF</t>
  </si>
  <si>
    <t>칠러
설정온도</t>
  </si>
  <si>
    <t>돔 습도
(RH %)</t>
  </si>
  <si>
    <t>DMAWAIT</t>
  </si>
  <si>
    <t>돔 냉방기
설정온도</t>
  </si>
  <si>
    <t>돔 온도</t>
  </si>
  <si>
    <t>Pressure (torr)</t>
  </si>
  <si>
    <t>Dry air flow(SCFH)</t>
  </si>
  <si>
    <t>Glycol out</t>
  </si>
  <si>
    <t>KVM Down</t>
  </si>
  <si>
    <t>HE 냉각수
유량(GPM)</t>
  </si>
  <si>
    <t>Glycol in</t>
  </si>
  <si>
    <t>IC Dead</t>
  </si>
  <si>
    <t>PT30 Sp gas (psi)</t>
  </si>
  <si>
    <t>Air out</t>
  </si>
  <si>
    <t>Remarks</t>
  </si>
  <si>
    <t>IC Down</t>
  </si>
  <si>
    <t>PT30 #2
gas (psi)</t>
  </si>
  <si>
    <t>Air in</t>
  </si>
  <si>
    <t>KG2016-06-02:1407</t>
  </si>
  <si>
    <t>IC-G</t>
  </si>
  <si>
    <t>Dec
Oscillation</t>
  </si>
  <si>
    <t>PT30 #1
gas (psi)</t>
  </si>
  <si>
    <t>Real deal</t>
  </si>
  <si>
    <t>KS2016-01-13:1370</t>
  </si>
  <si>
    <t>IC-
K/M/T/N</t>
  </si>
  <si>
    <t>PT13 
gas (psi)</t>
  </si>
  <si>
    <t>Charcoal</t>
  </si>
  <si>
    <t>KX2016-03-23:1381</t>
  </si>
  <si>
    <t>ICGui</t>
  </si>
  <si>
    <t>PC-TCS
Disabled</t>
  </si>
  <si>
    <t>장비실습도
(RH %)</t>
  </si>
  <si>
    <t>PT30 #2</t>
  </si>
  <si>
    <t>KX2016-03-23:1381</t>
  </si>
  <si>
    <t>ICSci</t>
  </si>
  <si>
    <t>PC-TCS
Crash</t>
  </si>
  <si>
    <t>장비실온도</t>
  </si>
  <si>
    <t>PT30 #1</t>
  </si>
  <si>
    <t>SW Version</t>
  </si>
  <si>
    <t>횟수</t>
  </si>
  <si>
    <t>오작동</t>
  </si>
  <si>
    <t>관측후</t>
  </si>
  <si>
    <t>관측전</t>
  </si>
  <si>
    <t>장비실
돔상태</t>
  </si>
  <si>
    <t>카메라
상태</t>
  </si>
  <si>
    <t>온도단위:</t>
  </si>
  <si>
    <t>기기상태</t>
  </si>
  <si>
    <t>last mkk2list BLG target 229</t>
  </si>
  <si>
    <t>last KS4 target 2-80</t>
  </si>
  <si>
    <t>T_041477 PC-TCS crash 영상.</t>
  </si>
  <si>
    <t>E_041408-041410 IC.N crash영상.</t>
  </si>
  <si>
    <t>E_041311-041314 초점 확인영상.</t>
  </si>
  <si>
    <t>Note</t>
  </si>
  <si>
    <t>S_041565:M</t>
  </si>
  <si>
    <t>C_041561-041562</t>
  </si>
  <si>
    <t>S_041554:N</t>
  </si>
  <si>
    <t>T_041477</t>
  </si>
  <si>
    <t>E_041408-041410</t>
  </si>
  <si>
    <t>S_041380:N</t>
  </si>
  <si>
    <t>S_041328:T</t>
  </si>
  <si>
    <t>S_041316:M</t>
  </si>
  <si>
    <t>E_041311-041314</t>
  </si>
  <si>
    <t>영상
이상</t>
  </si>
  <si>
    <t>기기불량</t>
  </si>
  <si>
    <t>날씨불량</t>
  </si>
  <si>
    <t>계획시간</t>
  </si>
  <si>
    <t>할당시간</t>
  </si>
  <si>
    <t>TOO</t>
  </si>
  <si>
    <t>TMT</t>
  </si>
  <si>
    <t>KS4</t>
  </si>
  <si>
    <t>DEEPS</t>
  </si>
  <si>
    <t>SULF</t>
  </si>
  <si>
    <t>MMA</t>
  </si>
  <si>
    <t>KSP</t>
  </si>
  <si>
    <t>B</t>
  </si>
  <si>
    <t>I</t>
  </si>
  <si>
    <t>V</t>
  </si>
  <si>
    <t>R</t>
  </si>
  <si>
    <t>노출/레벨</t>
  </si>
  <si>
    <t>필터</t>
  </si>
  <si>
    <t>종료</t>
  </si>
  <si>
    <t>시작</t>
  </si>
  <si>
    <t>Flat</t>
  </si>
  <si>
    <t>개수</t>
  </si>
  <si>
    <t>OBS</t>
  </si>
  <si>
    <t>ALL</t>
  </si>
  <si>
    <t>SITE-KSP</t>
  </si>
  <si>
    <t>END</t>
  </si>
  <si>
    <t>PROG 10</t>
  </si>
  <si>
    <t>PROG 9</t>
  </si>
  <si>
    <t>PROG 7</t>
  </si>
  <si>
    <t>PROG 6</t>
  </si>
  <si>
    <t>PROG 5</t>
  </si>
  <si>
    <t>PROG 2</t>
  </si>
  <si>
    <t>PROG 1</t>
  </si>
  <si>
    <t>BEGIN</t>
  </si>
  <si>
    <t>고장</t>
  </si>
  <si>
    <t>ENE</t>
  </si>
  <si>
    <t>중간</t>
  </si>
  <si>
    <t>중정비</t>
  </si>
  <si>
    <t>SE</t>
  </si>
  <si>
    <t>경정비</t>
  </si>
  <si>
    <t>풍향</t>
  </si>
  <si>
    <t>AU</t>
  </si>
  <si>
    <t>김정묵</t>
  </si>
  <si>
    <t>가동률</t>
  </si>
  <si>
    <t>관측률</t>
  </si>
  <si>
    <t>월령 40% 이상으로 방풍막 연결.</t>
  </si>
  <si>
    <t>E_041575-041577 필터 없이 관측.</t>
  </si>
  <si>
    <t>짙은 구름 및 강우로 인한 관측대기</t>
  </si>
  <si>
    <t>E_041575-041577</t>
  </si>
  <si>
    <t>짙은 구름유입으로 인한 관측대기</t>
  </si>
  <si>
    <t>WSW</t>
  </si>
  <si>
    <t>I-band dflat 관측.</t>
  </si>
  <si>
    <t>높은 습도(VAISALA 91% / 화장실 위 93.1% / 2.3m 98%)로 인한 관측 대기</t>
  </si>
  <si>
    <t>S_041644:N</t>
  </si>
  <si>
    <t>S_041621:N</t>
  </si>
  <si>
    <t>짙은 구름 및 높은습도(VAISALA 88%/ 화장실 위 90.7% / 2.3m 95%)로 인한 관측 대기</t>
  </si>
  <si>
    <t>S_041677:T</t>
  </si>
  <si>
    <t>last mkk2list BLG target 228</t>
  </si>
  <si>
    <t>SE</t>
  </si>
  <si>
    <t>10:02 구름과 높은 습도로 관측 중단 // 13:01 관측재개</t>
  </si>
  <si>
    <t>E:041832-041834- N.ic down</t>
  </si>
  <si>
    <t>14:30 관측 중단 // 15:40 관측재개</t>
  </si>
  <si>
    <t>N</t>
  </si>
  <si>
    <t>ALL</t>
  </si>
  <si>
    <t>T_041774</t>
  </si>
  <si>
    <t>C_041778-041779</t>
  </si>
  <si>
    <t>C_041816</t>
  </si>
  <si>
    <t>C_041821-041825</t>
  </si>
  <si>
    <t>E_041832-041834:N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</si>
</sst>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8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맑은 고딕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맑은 고딕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31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</cellStyleXfs>
  <cellXfs count="241">
    <xf numFmtId="0" fontId="0" fillId="0" borderId="0" xfId="0" applyFont="1" applyAlignment="1">
      <alignment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4" fillId="0" borderId="0" xfId="0" applyFont="1" applyFill="1" applyAlignment="1">
      <alignment vertical="center"/>
    </xf>
    <xf numFmtId="1" fontId="84" fillId="0" borderId="0" xfId="0" applyNumberFormat="1" applyFont="1" applyAlignment="1">
      <alignment vertic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6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9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183" fontId="89" fillId="34" borderId="11" xfId="0" applyNumberFormat="1" applyFont="1" applyFill="1" applyBorder="1" applyAlignment="1">
      <alignment horizontal="center" vertical="center"/>
    </xf>
    <xf numFmtId="184" fontId="89" fillId="34" borderId="11" xfId="0" applyNumberFormat="1" applyFont="1" applyFill="1" applyBorder="1" applyAlignment="1">
      <alignment horizontal="center" vertical="center"/>
    </xf>
    <xf numFmtId="0" fontId="89" fillId="34" borderId="13" xfId="0" applyFont="1" applyFill="1" applyBorder="1" applyAlignment="1">
      <alignment horizontal="center" vertical="center"/>
    </xf>
    <xf numFmtId="184" fontId="89" fillId="34" borderId="13" xfId="0" applyNumberFormat="1" applyFont="1" applyFill="1" applyBorder="1" applyAlignment="1">
      <alignment horizontal="center" vertical="center"/>
    </xf>
    <xf numFmtId="1" fontId="89" fillId="35" borderId="12" xfId="0" applyNumberFormat="1" applyFont="1" applyFill="1" applyBorder="1" applyAlignment="1">
      <alignment horizontal="center" vertical="center"/>
    </xf>
    <xf numFmtId="1" fontId="89" fillId="35" borderId="11" xfId="0" applyNumberFormat="1" applyFont="1" applyFill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183" fontId="89" fillId="34" borderId="15" xfId="0" applyNumberFormat="1" applyFont="1" applyFill="1" applyBorder="1" applyAlignment="1">
      <alignment horizontal="center" vertical="center"/>
    </xf>
    <xf numFmtId="184" fontId="89" fillId="34" borderId="15" xfId="0" applyNumberFormat="1" applyFont="1" applyFill="1" applyBorder="1" applyAlignment="1">
      <alignment horizontal="center" vertical="center"/>
    </xf>
    <xf numFmtId="0" fontId="89" fillId="36" borderId="16" xfId="0" applyFont="1" applyFill="1" applyBorder="1" applyAlignment="1">
      <alignment horizontal="center" vertical="center"/>
    </xf>
    <xf numFmtId="183" fontId="89" fillId="36" borderId="17" xfId="0" applyNumberFormat="1" applyFont="1" applyFill="1" applyBorder="1" applyAlignment="1">
      <alignment horizontal="center" vertical="center"/>
    </xf>
    <xf numFmtId="184" fontId="89" fillId="36" borderId="18" xfId="0" applyNumberFormat="1" applyFont="1" applyFill="1" applyBorder="1" applyAlignment="1">
      <alignment horizontal="center" vertical="center"/>
    </xf>
    <xf numFmtId="184" fontId="89" fillId="36" borderId="19" xfId="0" applyNumberFormat="1" applyFont="1" applyFill="1" applyBorder="1" applyAlignment="1">
      <alignment horizontal="center" vertical="center"/>
    </xf>
    <xf numFmtId="184" fontId="89" fillId="36" borderId="10" xfId="0" applyNumberFormat="1" applyFont="1" applyFill="1" applyBorder="1" applyAlignment="1">
      <alignment horizontal="center" vertical="center"/>
    </xf>
    <xf numFmtId="1" fontId="89" fillId="36" borderId="10" xfId="0" applyNumberFormat="1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1" fontId="89" fillId="34" borderId="11" xfId="0" applyNumberFormat="1" applyFont="1" applyFill="1" applyBorder="1" applyAlignment="1">
      <alignment horizontal="center" vertical="center"/>
    </xf>
    <xf numFmtId="1" fontId="89" fillId="34" borderId="15" xfId="0" applyNumberFormat="1" applyFont="1" applyFill="1" applyBorder="1" applyAlignment="1">
      <alignment horizontal="center" vertical="center"/>
    </xf>
    <xf numFmtId="1" fontId="89" fillId="36" borderId="17" xfId="0" applyNumberFormat="1" applyFont="1" applyFill="1" applyBorder="1" applyAlignment="1">
      <alignment horizontal="center" vertical="center"/>
    </xf>
    <xf numFmtId="20" fontId="89" fillId="0" borderId="0" xfId="0" applyNumberFormat="1" applyFont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20" fontId="89" fillId="0" borderId="0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4" fillId="34" borderId="11" xfId="0" applyNumberFormat="1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189" fontId="94" fillId="34" borderId="11" xfId="0" applyNumberFormat="1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 wrapText="1"/>
    </xf>
    <xf numFmtId="190" fontId="94" fillId="34" borderId="11" xfId="0" applyNumberFormat="1" applyFont="1" applyFill="1" applyBorder="1" applyAlignment="1">
      <alignment horizontal="center" vertical="center"/>
    </xf>
    <xf numFmtId="11" fontId="94" fillId="34" borderId="11" xfId="0" applyNumberFormat="1" applyFont="1" applyFill="1" applyBorder="1" applyAlignment="1">
      <alignment horizontal="center" vertical="center"/>
    </xf>
    <xf numFmtId="185" fontId="94" fillId="34" borderId="2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95" fillId="35" borderId="10" xfId="0" applyFont="1" applyFill="1" applyBorder="1" applyAlignment="1">
      <alignment horizontal="center" vertical="center"/>
    </xf>
    <xf numFmtId="0" fontId="96" fillId="0" borderId="21" xfId="0" applyFont="1" applyBorder="1" applyAlignment="1">
      <alignment horizontal="center" vertical="center" wrapText="1"/>
    </xf>
    <xf numFmtId="0" fontId="96" fillId="0" borderId="22" xfId="0" applyFont="1" applyBorder="1" applyAlignment="1">
      <alignment horizontal="center" vertical="center"/>
    </xf>
    <xf numFmtId="0" fontId="96" fillId="0" borderId="21" xfId="0" applyFont="1" applyFill="1" applyBorder="1" applyAlignment="1">
      <alignment horizontal="center" vertical="center" wrapText="1"/>
    </xf>
    <xf numFmtId="0" fontId="96" fillId="0" borderId="22" xfId="0" applyFont="1" applyFill="1" applyBorder="1" applyAlignment="1">
      <alignment horizontal="center" vertical="center"/>
    </xf>
    <xf numFmtId="0" fontId="96" fillId="0" borderId="22" xfId="0" applyFont="1" applyFill="1" applyBorder="1" applyAlignment="1">
      <alignment horizontal="center" vertical="center" wrapText="1"/>
    </xf>
    <xf numFmtId="0" fontId="97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9" fillId="0" borderId="25" xfId="0" applyFont="1" applyBorder="1" applyAlignment="1">
      <alignment horizontal="center" vertical="center"/>
    </xf>
    <xf numFmtId="0" fontId="89" fillId="0" borderId="26" xfId="0" applyFont="1" applyBorder="1" applyAlignment="1">
      <alignment horizontal="center" vertical="center"/>
    </xf>
    <xf numFmtId="20" fontId="89" fillId="0" borderId="26" xfId="0" applyNumberFormat="1" applyFont="1" applyBorder="1" applyAlignment="1">
      <alignment horizontal="center" vertical="center"/>
    </xf>
    <xf numFmtId="20" fontId="89" fillId="34" borderId="27" xfId="0" applyNumberFormat="1" applyFont="1" applyFill="1" applyBorder="1" applyAlignment="1">
      <alignment horizontal="center" vertical="center"/>
    </xf>
    <xf numFmtId="0" fontId="89" fillId="34" borderId="27" xfId="0" applyFont="1" applyFill="1" applyBorder="1" applyAlignment="1">
      <alignment horizontal="center" vertical="center"/>
    </xf>
    <xf numFmtId="0" fontId="89" fillId="34" borderId="28" xfId="0" applyFont="1" applyFill="1" applyBorder="1" applyAlignment="1">
      <alignment horizontal="center" vertical="center"/>
    </xf>
    <xf numFmtId="0" fontId="89" fillId="0" borderId="29" xfId="0" applyFont="1" applyBorder="1" applyAlignment="1">
      <alignment horizontal="center" vertical="center"/>
    </xf>
    <xf numFmtId="0" fontId="96" fillId="0" borderId="22" xfId="0" applyFont="1" applyBorder="1" applyAlignment="1">
      <alignment horizontal="center" vertical="center" wrapText="1"/>
    </xf>
    <xf numFmtId="0" fontId="96" fillId="0" borderId="30" xfId="0" applyFont="1" applyBorder="1" applyAlignment="1">
      <alignment horizontal="center" vertical="center" wrapText="1"/>
    </xf>
    <xf numFmtId="191" fontId="98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6" fillId="0" borderId="30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/>
    </xf>
    <xf numFmtId="0" fontId="99" fillId="0" borderId="31" xfId="0" applyFont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92" fillId="0" borderId="32" xfId="0" applyFont="1" applyFill="1" applyBorder="1" applyAlignment="1">
      <alignment vertical="center"/>
    </xf>
    <xf numFmtId="0" fontId="99" fillId="0" borderId="32" xfId="0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/>
    </xf>
    <xf numFmtId="0" fontId="91" fillId="0" borderId="32" xfId="0" applyFont="1" applyFill="1" applyBorder="1" applyAlignment="1">
      <alignment/>
    </xf>
    <xf numFmtId="0" fontId="92" fillId="0" borderId="33" xfId="0" applyFont="1" applyFill="1" applyBorder="1" applyAlignment="1">
      <alignment vertical="center"/>
    </xf>
    <xf numFmtId="0" fontId="98" fillId="0" borderId="11" xfId="0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 wrapText="1"/>
    </xf>
    <xf numFmtId="0" fontId="98" fillId="0" borderId="34" xfId="0" applyFont="1" applyFill="1" applyBorder="1" applyAlignment="1">
      <alignment horizontal="center" vertical="center"/>
    </xf>
    <xf numFmtId="0" fontId="98" fillId="0" borderId="34" xfId="0" applyFont="1" applyBorder="1" applyAlignment="1">
      <alignment horizontal="center" vertical="center" wrapText="1"/>
    </xf>
    <xf numFmtId="0" fontId="98" fillId="0" borderId="35" xfId="0" applyFont="1" applyBorder="1" applyAlignment="1">
      <alignment horizontal="center" vertical="center"/>
    </xf>
    <xf numFmtId="0" fontId="98" fillId="0" borderId="20" xfId="0" applyFont="1" applyFill="1" applyBorder="1" applyAlignment="1">
      <alignment horizontal="center" vertical="center"/>
    </xf>
    <xf numFmtId="0" fontId="98" fillId="0" borderId="24" xfId="0" applyFont="1" applyFill="1" applyBorder="1" applyAlignment="1">
      <alignment horizontal="center" vertical="center" wrapText="1"/>
    </xf>
    <xf numFmtId="0" fontId="91" fillId="0" borderId="36" xfId="0" applyFont="1" applyBorder="1" applyAlignment="1">
      <alignment horizontal="center"/>
    </xf>
    <xf numFmtId="0" fontId="89" fillId="0" borderId="20" xfId="0" applyFont="1" applyBorder="1" applyAlignment="1">
      <alignment horizontal="center" vertical="center"/>
    </xf>
    <xf numFmtId="0" fontId="95" fillId="0" borderId="20" xfId="0" applyFont="1" applyBorder="1" applyAlignment="1">
      <alignment horizontal="center" vertical="center"/>
    </xf>
    <xf numFmtId="0" fontId="95" fillId="0" borderId="37" xfId="0" applyFont="1" applyBorder="1" applyAlignment="1">
      <alignment horizontal="center" vertical="center"/>
    </xf>
    <xf numFmtId="0" fontId="95" fillId="0" borderId="37" xfId="0" applyFont="1" applyFill="1" applyBorder="1" applyAlignment="1">
      <alignment horizontal="center" vertical="center"/>
    </xf>
    <xf numFmtId="187" fontId="100" fillId="37" borderId="10" xfId="0" applyNumberFormat="1" applyFont="1" applyFill="1" applyBorder="1" applyAlignment="1">
      <alignment horizontal="center" vertical="center"/>
    </xf>
    <xf numFmtId="0" fontId="100" fillId="37" borderId="10" xfId="0" applyFont="1" applyFill="1" applyBorder="1" applyAlignment="1">
      <alignment horizontal="center" vertical="center"/>
    </xf>
    <xf numFmtId="0" fontId="95" fillId="0" borderId="20" xfId="0" applyFont="1" applyFill="1" applyBorder="1" applyAlignment="1">
      <alignment horizontal="center" vertical="center"/>
    </xf>
    <xf numFmtId="49" fontId="89" fillId="0" borderId="38" xfId="0" applyNumberFormat="1" applyFont="1" applyFill="1" applyBorder="1" applyAlignment="1">
      <alignment horizontal="center" vertical="center"/>
    </xf>
    <xf numFmtId="49" fontId="89" fillId="0" borderId="39" xfId="0" applyNumberFormat="1" applyFont="1" applyFill="1" applyBorder="1" applyAlignment="1">
      <alignment horizontal="center" vertical="center"/>
    </xf>
    <xf numFmtId="49" fontId="89" fillId="0" borderId="40" xfId="0" applyNumberFormat="1" applyFont="1" applyFill="1" applyBorder="1" applyAlignment="1">
      <alignment horizontal="center" vertical="center"/>
    </xf>
    <xf numFmtId="183" fontId="89" fillId="34" borderId="41" xfId="0" applyNumberFormat="1" applyFont="1" applyFill="1" applyBorder="1" applyAlignment="1">
      <alignment horizontal="center" vertical="center"/>
    </xf>
    <xf numFmtId="183" fontId="89" fillId="34" borderId="42" xfId="0" applyNumberFormat="1" applyFont="1" applyFill="1" applyBorder="1" applyAlignment="1">
      <alignment horizontal="center" vertical="center"/>
    </xf>
    <xf numFmtId="0" fontId="89" fillId="36" borderId="43" xfId="0" applyFont="1" applyFill="1" applyBorder="1" applyAlignment="1">
      <alignment horizontal="center" vertical="center"/>
    </xf>
    <xf numFmtId="183" fontId="89" fillId="36" borderId="44" xfId="0" applyNumberFormat="1" applyFont="1" applyFill="1" applyBorder="1" applyAlignment="1">
      <alignment horizontal="center" vertical="center"/>
    </xf>
    <xf numFmtId="183" fontId="89" fillId="36" borderId="45" xfId="0" applyNumberFormat="1" applyFont="1" applyFill="1" applyBorder="1" applyAlignment="1">
      <alignment horizontal="center" vertical="center"/>
    </xf>
    <xf numFmtId="183" fontId="89" fillId="36" borderId="46" xfId="0" applyNumberFormat="1" applyFont="1" applyFill="1" applyBorder="1" applyAlignment="1">
      <alignment horizontal="center" vertical="center"/>
    </xf>
    <xf numFmtId="183" fontId="89" fillId="0" borderId="47" xfId="0" applyNumberFormat="1" applyFont="1" applyFill="1" applyBorder="1" applyAlignment="1">
      <alignment horizontal="center" vertical="center"/>
    </xf>
    <xf numFmtId="0" fontId="89" fillId="0" borderId="48" xfId="0" applyFont="1" applyFill="1" applyBorder="1" applyAlignment="1">
      <alignment horizontal="center" vertical="center"/>
    </xf>
    <xf numFmtId="183" fontId="89" fillId="34" borderId="49" xfId="0" applyNumberFormat="1" applyFont="1" applyFill="1" applyBorder="1" applyAlignment="1">
      <alignment horizontal="center" vertical="center"/>
    </xf>
    <xf numFmtId="183" fontId="89" fillId="38" borderId="50" xfId="0" applyNumberFormat="1" applyFont="1" applyFill="1" applyBorder="1" applyAlignment="1">
      <alignment horizontal="center" vertical="center"/>
    </xf>
    <xf numFmtId="183" fontId="89" fillId="38" borderId="11" xfId="0" applyNumberFormat="1" applyFont="1" applyFill="1" applyBorder="1" applyAlignment="1">
      <alignment horizontal="center" vertical="center"/>
    </xf>
    <xf numFmtId="183" fontId="89" fillId="38" borderId="51" xfId="0" applyNumberFormat="1" applyFont="1" applyFill="1" applyBorder="1" applyAlignment="1">
      <alignment horizontal="center" vertical="center"/>
    </xf>
    <xf numFmtId="183" fontId="89" fillId="38" borderId="52" xfId="0" applyNumberFormat="1" applyFont="1" applyFill="1" applyBorder="1" applyAlignment="1">
      <alignment horizontal="center" vertical="center"/>
    </xf>
    <xf numFmtId="183" fontId="89" fillId="39" borderId="53" xfId="0" applyNumberFormat="1" applyFont="1" applyFill="1" applyBorder="1" applyAlignment="1">
      <alignment horizontal="center" vertical="center"/>
    </xf>
    <xf numFmtId="183" fontId="89" fillId="39" borderId="54" xfId="0" applyNumberFormat="1" applyFont="1" applyFill="1" applyBorder="1" applyAlignment="1">
      <alignment horizontal="center" vertical="center"/>
    </xf>
    <xf numFmtId="183" fontId="89" fillId="39" borderId="55" xfId="0" applyNumberFormat="1" applyFont="1" applyFill="1" applyBorder="1" applyAlignment="1">
      <alignment horizontal="center" vertical="center"/>
    </xf>
    <xf numFmtId="183" fontId="89" fillId="40" borderId="56" xfId="0" applyNumberFormat="1" applyFont="1" applyFill="1" applyBorder="1" applyAlignment="1">
      <alignment horizontal="center" vertical="center"/>
    </xf>
    <xf numFmtId="183" fontId="89" fillId="40" borderId="57" xfId="0" applyNumberFormat="1" applyFont="1" applyFill="1" applyBorder="1" applyAlignment="1">
      <alignment horizontal="center" vertical="center"/>
    </xf>
    <xf numFmtId="183" fontId="89" fillId="40" borderId="58" xfId="0" applyNumberFormat="1" applyFont="1" applyFill="1" applyBorder="1" applyAlignment="1">
      <alignment horizontal="center" vertical="center"/>
    </xf>
    <xf numFmtId="183" fontId="89" fillId="36" borderId="59" xfId="0" applyNumberFormat="1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vertical="center"/>
    </xf>
    <xf numFmtId="1" fontId="89" fillId="0" borderId="15" xfId="0" applyNumberFormat="1" applyFont="1" applyFill="1" applyBorder="1" applyAlignment="1">
      <alignment horizontal="center" vertical="center"/>
    </xf>
    <xf numFmtId="0" fontId="89" fillId="36" borderId="60" xfId="0" applyFont="1" applyFill="1" applyBorder="1" applyAlignment="1">
      <alignment horizontal="center" vertical="center"/>
    </xf>
    <xf numFmtId="1" fontId="89" fillId="0" borderId="61" xfId="0" applyNumberFormat="1" applyFont="1" applyFill="1" applyBorder="1" applyAlignment="1">
      <alignment horizontal="center" vertical="center"/>
    </xf>
    <xf numFmtId="1" fontId="89" fillId="36" borderId="16" xfId="0" applyNumberFormat="1" applyFont="1" applyFill="1" applyBorder="1" applyAlignment="1">
      <alignment horizontal="center" vertical="center"/>
    </xf>
    <xf numFmtId="1" fontId="89" fillId="0" borderId="37" xfId="0" applyNumberFormat="1" applyFont="1" applyFill="1" applyBorder="1" applyAlignment="1">
      <alignment horizontal="center" vertical="center"/>
    </xf>
    <xf numFmtId="1" fontId="89" fillId="36" borderId="18" xfId="0" applyNumberFormat="1" applyFont="1" applyFill="1" applyBorder="1" applyAlignment="1">
      <alignment horizontal="center" vertical="center"/>
    </xf>
    <xf numFmtId="193" fontId="94" fillId="34" borderId="24" xfId="0" applyNumberFormat="1" applyFont="1" applyFill="1" applyBorder="1" applyAlignment="1">
      <alignment horizontal="center" vertical="center"/>
    </xf>
    <xf numFmtId="193" fontId="94" fillId="34" borderId="11" xfId="0" applyNumberFormat="1" applyFont="1" applyFill="1" applyBorder="1" applyAlignment="1">
      <alignment horizontal="center" vertical="center"/>
    </xf>
    <xf numFmtId="185" fontId="94" fillId="34" borderId="62" xfId="0" applyNumberFormat="1" applyFont="1" applyFill="1" applyBorder="1" applyAlignment="1">
      <alignment horizontal="center" vertical="center"/>
    </xf>
    <xf numFmtId="193" fontId="94" fillId="34" borderId="2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/>
    </xf>
    <xf numFmtId="193" fontId="101" fillId="34" borderId="63" xfId="0" applyNumberFormat="1" applyFont="1" applyFill="1" applyBorder="1" applyAlignment="1">
      <alignment horizontal="center" vertical="center"/>
    </xf>
    <xf numFmtId="193" fontId="101" fillId="34" borderId="15" xfId="0" applyNumberFormat="1" applyFont="1" applyFill="1" applyBorder="1" applyAlignment="1">
      <alignment horizontal="center" vertical="center"/>
    </xf>
    <xf numFmtId="193" fontId="101" fillId="34" borderId="64" xfId="0" applyNumberFormat="1" applyFont="1" applyFill="1" applyBorder="1" applyAlignment="1">
      <alignment horizontal="center" vertical="center"/>
    </xf>
    <xf numFmtId="193" fontId="101" fillId="34" borderId="65" xfId="0" applyNumberFormat="1" applyFont="1" applyFill="1" applyBorder="1" applyAlignment="1">
      <alignment horizontal="center" vertical="center"/>
    </xf>
    <xf numFmtId="193" fontId="101" fillId="34" borderId="66" xfId="0" applyNumberFormat="1" applyFont="1" applyFill="1" applyBorder="1" applyAlignment="1">
      <alignment horizontal="center" vertical="center"/>
    </xf>
    <xf numFmtId="193" fontId="101" fillId="34" borderId="67" xfId="0" applyNumberFormat="1" applyFont="1" applyFill="1" applyBorder="1" applyAlignment="1">
      <alignment horizontal="center" vertical="center"/>
    </xf>
    <xf numFmtId="193" fontId="101" fillId="34" borderId="68" xfId="0" applyNumberFormat="1" applyFont="1" applyFill="1" applyBorder="1" applyAlignment="1">
      <alignment horizontal="center" vertical="center"/>
    </xf>
    <xf numFmtId="193" fontId="101" fillId="34" borderId="69" xfId="0" applyNumberFormat="1" applyFont="1" applyFill="1" applyBorder="1" applyAlignment="1">
      <alignment horizontal="center" vertical="center"/>
    </xf>
    <xf numFmtId="193" fontId="101" fillId="34" borderId="70" xfId="0" applyNumberFormat="1" applyFont="1" applyFill="1" applyBorder="1" applyAlignment="1">
      <alignment horizontal="center" vertical="center"/>
    </xf>
    <xf numFmtId="193" fontId="101" fillId="34" borderId="68" xfId="0" applyNumberFormat="1" applyFont="1" applyFill="1" applyBorder="1" applyAlignment="1">
      <alignment horizontal="center" vertical="center" wrapText="1"/>
    </xf>
    <xf numFmtId="193" fontId="101" fillId="34" borderId="69" xfId="0" applyNumberFormat="1" applyFont="1" applyFill="1" applyBorder="1" applyAlignment="1" quotePrefix="1">
      <alignment horizontal="center" vertical="center"/>
    </xf>
    <xf numFmtId="193" fontId="101" fillId="34" borderId="71" xfId="0" applyNumberFormat="1" applyFont="1" applyFill="1" applyBorder="1" applyAlignment="1">
      <alignment horizontal="center" vertical="center"/>
    </xf>
    <xf numFmtId="193" fontId="101" fillId="34" borderId="72" xfId="0" applyNumberFormat="1" applyFont="1" applyFill="1" applyBorder="1" applyAlignment="1">
      <alignment horizontal="center" vertical="center"/>
    </xf>
    <xf numFmtId="193" fontId="101" fillId="34" borderId="73" xfId="0" applyNumberFormat="1" applyFont="1" applyFill="1" applyBorder="1" applyAlignment="1">
      <alignment horizontal="center" vertical="center"/>
    </xf>
    <xf numFmtId="0" fontId="89" fillId="34" borderId="11" xfId="0" applyNumberFormat="1" applyFont="1" applyFill="1" applyBorder="1" applyAlignment="1">
      <alignment horizontal="center" vertical="center"/>
    </xf>
    <xf numFmtId="0" fontId="89" fillId="34" borderId="27" xfId="0" applyNumberFormat="1" applyFont="1" applyFill="1" applyBorder="1" applyAlignment="1">
      <alignment horizontal="center" vertical="center"/>
    </xf>
    <xf numFmtId="0" fontId="102" fillId="34" borderId="11" xfId="0" applyFont="1" applyFill="1" applyBorder="1" applyAlignment="1">
      <alignment horizontal="center" vertical="center" wrapText="1"/>
    </xf>
    <xf numFmtId="20" fontId="102" fillId="34" borderId="11" xfId="0" applyNumberFormat="1" applyFont="1" applyFill="1" applyBorder="1" applyAlignment="1">
      <alignment horizontal="center" vertical="center" wrapText="1"/>
    </xf>
    <xf numFmtId="20" fontId="89" fillId="34" borderId="11" xfId="0" applyNumberFormat="1" applyFont="1" applyFill="1" applyBorder="1" applyAlignment="1">
      <alignment horizontal="center" vertical="center"/>
    </xf>
    <xf numFmtId="0" fontId="103" fillId="0" borderId="0" xfId="0" applyFont="1" applyAlignment="1">
      <alignment/>
    </xf>
    <xf numFmtId="185" fontId="89" fillId="37" borderId="74" xfId="0" applyNumberFormat="1" applyFont="1" applyFill="1" applyBorder="1" applyAlignment="1">
      <alignment horizontal="right" vertical="center"/>
    </xf>
    <xf numFmtId="1" fontId="89" fillId="35" borderId="15" xfId="0" applyNumberFormat="1" applyFont="1" applyFill="1" applyBorder="1" applyAlignment="1">
      <alignment horizontal="center" vertical="center"/>
    </xf>
    <xf numFmtId="193" fontId="94" fillId="34" borderId="62" xfId="0" applyNumberFormat="1" applyFont="1" applyFill="1" applyBorder="1" applyAlignment="1">
      <alignment horizontal="center" vertical="center"/>
    </xf>
    <xf numFmtId="20" fontId="89" fillId="0" borderId="0" xfId="0" applyNumberFormat="1" applyFont="1" applyAlignment="1">
      <alignment vertical="center"/>
    </xf>
    <xf numFmtId="0" fontId="104" fillId="41" borderId="20" xfId="0" applyNumberFormat="1" applyFont="1" applyFill="1" applyBorder="1" applyAlignment="1">
      <alignment vertical="center" wrapText="1"/>
    </xf>
    <xf numFmtId="0" fontId="104" fillId="41" borderId="13" xfId="0" applyNumberFormat="1" applyFont="1" applyFill="1" applyBorder="1" applyAlignment="1">
      <alignment vertical="center" wrapText="1"/>
    </xf>
    <xf numFmtId="0" fontId="7" fillId="42" borderId="75" xfId="33" applyNumberFormat="1" applyFont="1" applyFill="1" applyBorder="1" applyAlignment="1">
      <alignment horizontal="left" vertical="center"/>
      <protection/>
    </xf>
    <xf numFmtId="0" fontId="7" fillId="42" borderId="0" xfId="33" applyNumberFormat="1" applyFont="1" applyFill="1" applyBorder="1" applyAlignment="1">
      <alignment horizontal="left" vertical="center"/>
      <protection/>
    </xf>
    <xf numFmtId="0" fontId="7" fillId="42" borderId="76" xfId="33" applyNumberFormat="1" applyFont="1" applyFill="1" applyBorder="1" applyAlignment="1">
      <alignment horizontal="left" vertical="center"/>
      <protection/>
    </xf>
    <xf numFmtId="0" fontId="99" fillId="0" borderId="77" xfId="0" applyNumberFormat="1" applyFont="1" applyBorder="1" applyAlignment="1">
      <alignment horizontal="left" vertical="center"/>
    </xf>
    <xf numFmtId="0" fontId="99" fillId="0" borderId="0" xfId="0" applyNumberFormat="1" applyFont="1" applyBorder="1" applyAlignment="1">
      <alignment horizontal="left" vertical="center"/>
    </xf>
    <xf numFmtId="0" fontId="99" fillId="0" borderId="78" xfId="0" applyNumberFormat="1" applyFont="1" applyBorder="1" applyAlignment="1">
      <alignment horizontal="left" vertical="center"/>
    </xf>
    <xf numFmtId="0" fontId="98" fillId="0" borderId="79" xfId="0" applyFont="1" applyBorder="1" applyAlignment="1">
      <alignment horizontal="center" vertical="center" wrapText="1"/>
    </xf>
    <xf numFmtId="0" fontId="98" fillId="0" borderId="69" xfId="0" applyFont="1" applyBorder="1" applyAlignment="1">
      <alignment horizontal="center" vertical="center" wrapText="1"/>
    </xf>
    <xf numFmtId="0" fontId="99" fillId="0" borderId="37" xfId="0" applyNumberFormat="1" applyFont="1" applyBorder="1" applyAlignment="1">
      <alignment horizontal="left" vertical="center"/>
    </xf>
    <xf numFmtId="0" fontId="99" fillId="0" borderId="80" xfId="0" applyNumberFormat="1" applyFont="1" applyBorder="1" applyAlignment="1">
      <alignment horizontal="left" vertical="center"/>
    </xf>
    <xf numFmtId="0" fontId="99" fillId="0" borderId="81" xfId="0" applyNumberFormat="1" applyFont="1" applyBorder="1" applyAlignment="1">
      <alignment horizontal="left" vertical="center"/>
    </xf>
    <xf numFmtId="0" fontId="94" fillId="0" borderId="37" xfId="0" applyFont="1" applyFill="1" applyBorder="1" applyAlignment="1">
      <alignment horizontal="center" vertical="center" wrapText="1"/>
    </xf>
    <xf numFmtId="0" fontId="94" fillId="0" borderId="80" xfId="0" applyFont="1" applyFill="1" applyBorder="1" applyAlignment="1">
      <alignment horizontal="center" vertical="center" wrapText="1"/>
    </xf>
    <xf numFmtId="0" fontId="94" fillId="0" borderId="82" xfId="0" applyFont="1" applyFill="1" applyBorder="1" applyAlignment="1">
      <alignment horizontal="center" vertical="center" wrapText="1"/>
    </xf>
    <xf numFmtId="0" fontId="7" fillId="42" borderId="80" xfId="33" applyNumberFormat="1" applyFont="1" applyFill="1" applyBorder="1" applyAlignment="1">
      <alignment horizontal="left" vertical="center"/>
      <protection/>
    </xf>
    <xf numFmtId="0" fontId="98" fillId="0" borderId="70" xfId="0" applyFont="1" applyBorder="1" applyAlignment="1">
      <alignment horizontal="center" vertical="center" wrapText="1"/>
    </xf>
    <xf numFmtId="49" fontId="105" fillId="34" borderId="20" xfId="0" applyNumberFormat="1" applyFont="1" applyFill="1" applyBorder="1" applyAlignment="1">
      <alignment horizontal="center" vertical="center" wrapText="1"/>
    </xf>
    <xf numFmtId="49" fontId="105" fillId="34" borderId="14" xfId="0" applyNumberFormat="1" applyFont="1" applyFill="1" applyBorder="1" applyAlignment="1">
      <alignment horizontal="center" vertical="center" wrapText="1"/>
    </xf>
    <xf numFmtId="49" fontId="105" fillId="34" borderId="83" xfId="0" applyNumberFormat="1" applyFont="1" applyFill="1" applyBorder="1" applyAlignment="1">
      <alignment horizontal="center" vertical="center" wrapText="1"/>
    </xf>
    <xf numFmtId="0" fontId="98" fillId="0" borderId="68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left" vertical="center"/>
    </xf>
    <xf numFmtId="0" fontId="104" fillId="41" borderId="20" xfId="0" applyNumberFormat="1" applyFont="1" applyFill="1" applyBorder="1" applyAlignment="1">
      <alignment vertical="center" wrapText="1"/>
    </xf>
    <xf numFmtId="0" fontId="104" fillId="41" borderId="13" xfId="0" applyNumberFormat="1" applyFont="1" applyFill="1" applyBorder="1" applyAlignment="1">
      <alignment vertical="center" wrapText="1"/>
    </xf>
    <xf numFmtId="20" fontId="89" fillId="0" borderId="84" xfId="0" applyNumberFormat="1" applyFont="1" applyBorder="1" applyAlignment="1">
      <alignment horizontal="center" vertical="center"/>
    </xf>
    <xf numFmtId="20" fontId="89" fillId="0" borderId="85" xfId="0" applyNumberFormat="1" applyFont="1" applyBorder="1" applyAlignment="1">
      <alignment horizontal="center" vertical="center"/>
    </xf>
    <xf numFmtId="20" fontId="89" fillId="0" borderId="86" xfId="0" applyNumberFormat="1" applyFont="1" applyBorder="1" applyAlignment="1">
      <alignment horizontal="center" vertical="center"/>
    </xf>
    <xf numFmtId="0" fontId="94" fillId="0" borderId="77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94" fillId="0" borderId="87" xfId="0" applyFont="1" applyFill="1" applyBorder="1" applyAlignment="1">
      <alignment horizontal="center" vertical="center" wrapText="1"/>
    </xf>
    <xf numFmtId="0" fontId="98" fillId="0" borderId="88" xfId="0" applyFont="1" applyBorder="1" applyAlignment="1">
      <alignment horizontal="center" vertical="center" wrapText="1"/>
    </xf>
    <xf numFmtId="14" fontId="99" fillId="0" borderId="89" xfId="0" applyNumberFormat="1" applyFont="1" applyBorder="1" applyAlignment="1">
      <alignment horizontal="left" vertical="center"/>
    </xf>
    <xf numFmtId="0" fontId="99" fillId="0" borderId="90" xfId="0" applyNumberFormat="1" applyFont="1" applyBorder="1" applyAlignment="1">
      <alignment horizontal="left" vertical="center"/>
    </xf>
    <xf numFmtId="0" fontId="99" fillId="0" borderId="91" xfId="0" applyNumberFormat="1" applyFont="1" applyBorder="1" applyAlignment="1">
      <alignment horizontal="left" vertical="center"/>
    </xf>
    <xf numFmtId="0" fontId="98" fillId="0" borderId="92" xfId="0" applyFont="1" applyBorder="1" applyAlignment="1">
      <alignment horizontal="center" vertical="center" wrapText="1"/>
    </xf>
    <xf numFmtId="0" fontId="94" fillId="6" borderId="20" xfId="0" applyFont="1" applyFill="1" applyBorder="1" applyAlignment="1">
      <alignment horizontal="center" vertical="center"/>
    </xf>
    <xf numFmtId="0" fontId="94" fillId="6" borderId="13" xfId="0" applyFont="1" applyFill="1" applyBorder="1" applyAlignment="1">
      <alignment horizontal="center" vertical="center"/>
    </xf>
    <xf numFmtId="0" fontId="94" fillId="6" borderId="93" xfId="0" applyFont="1" applyFill="1" applyBorder="1" applyAlignment="1">
      <alignment horizontal="center" vertical="center"/>
    </xf>
    <xf numFmtId="0" fontId="94" fillId="0" borderId="15" xfId="0" applyFont="1" applyFill="1" applyBorder="1" applyAlignment="1">
      <alignment horizontal="center" vertical="center"/>
    </xf>
    <xf numFmtId="0" fontId="94" fillId="0" borderId="94" xfId="0" applyFont="1" applyFill="1" applyBorder="1" applyAlignment="1">
      <alignment horizontal="center" vertical="center"/>
    </xf>
    <xf numFmtId="0" fontId="94" fillId="0" borderId="95" xfId="0" applyFont="1" applyFill="1" applyBorder="1" applyAlignment="1">
      <alignment horizontal="center" vertical="center"/>
    </xf>
    <xf numFmtId="0" fontId="90" fillId="0" borderId="96" xfId="0" applyFont="1" applyBorder="1" applyAlignment="1">
      <alignment horizontal="center" vertical="center"/>
    </xf>
    <xf numFmtId="0" fontId="90" fillId="0" borderId="97" xfId="0" applyFont="1" applyBorder="1" applyAlignment="1">
      <alignment horizontal="center" vertical="center"/>
    </xf>
    <xf numFmtId="0" fontId="90" fillId="0" borderId="98" xfId="0" applyFont="1" applyBorder="1" applyAlignment="1">
      <alignment horizontal="center" vertical="center"/>
    </xf>
    <xf numFmtId="0" fontId="94" fillId="0" borderId="99" xfId="0" applyFont="1" applyFill="1" applyBorder="1" applyAlignment="1">
      <alignment horizontal="center" vertical="center" wrapText="1"/>
    </xf>
    <xf numFmtId="0" fontId="94" fillId="0" borderId="32" xfId="0" applyFont="1" applyFill="1" applyBorder="1" applyAlignment="1">
      <alignment horizontal="center" vertical="center" wrapText="1"/>
    </xf>
    <xf numFmtId="0" fontId="94" fillId="0" borderId="33" xfId="0" applyFont="1" applyFill="1" applyBorder="1" applyAlignment="1">
      <alignment horizontal="center" vertical="center" wrapText="1"/>
    </xf>
    <xf numFmtId="0" fontId="97" fillId="0" borderId="89" xfId="0" applyFont="1" applyBorder="1" applyAlignment="1">
      <alignment horizontal="center" vertical="center"/>
    </xf>
    <xf numFmtId="0" fontId="97" fillId="0" borderId="90" xfId="0" applyFont="1" applyBorder="1" applyAlignment="1">
      <alignment horizontal="center" vertical="center"/>
    </xf>
    <xf numFmtId="0" fontId="97" fillId="0" borderId="91" xfId="0" applyFont="1" applyBorder="1" applyAlignment="1">
      <alignment horizontal="center" vertical="center"/>
    </xf>
    <xf numFmtId="0" fontId="97" fillId="0" borderId="100" xfId="0" applyFont="1" applyBorder="1" applyAlignment="1">
      <alignment horizontal="center" vertical="center"/>
    </xf>
    <xf numFmtId="0" fontId="97" fillId="0" borderId="101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 wrapText="1"/>
    </xf>
    <xf numFmtId="0" fontId="90" fillId="0" borderId="94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7" fillId="42" borderId="102" xfId="33" applyNumberFormat="1" applyFont="1" applyFill="1" applyBorder="1" applyAlignment="1">
      <alignment horizontal="left" vertical="center"/>
      <protection/>
    </xf>
    <xf numFmtId="0" fontId="7" fillId="42" borderId="103" xfId="33" applyNumberFormat="1" applyFont="1" applyFill="1" applyBorder="1" applyAlignment="1">
      <alignment horizontal="left" vertical="center"/>
      <protection/>
    </xf>
    <xf numFmtId="0" fontId="7" fillId="42" borderId="104" xfId="33" applyNumberFormat="1" applyFont="1" applyFill="1" applyBorder="1" applyAlignment="1">
      <alignment horizontal="left" vertical="center"/>
      <protection/>
    </xf>
    <xf numFmtId="196" fontId="100" fillId="34" borderId="20" xfId="0" applyNumberFormat="1" applyFont="1" applyFill="1" applyBorder="1" applyAlignment="1">
      <alignment horizontal="center" vertical="center"/>
    </xf>
    <xf numFmtId="196" fontId="100" fillId="34" borderId="13" xfId="0" applyNumberFormat="1" applyFont="1" applyFill="1" applyBorder="1" applyAlignment="1">
      <alignment horizontal="center" vertical="center"/>
    </xf>
    <xf numFmtId="0" fontId="7" fillId="42" borderId="37" xfId="33" applyNumberFormat="1" applyFont="1" applyFill="1" applyBorder="1" applyAlignment="1">
      <alignment horizontal="left" vertical="center"/>
      <protection/>
    </xf>
    <xf numFmtId="0" fontId="7" fillId="42" borderId="81" xfId="33" applyNumberFormat="1" applyFont="1" applyFill="1" applyBorder="1" applyAlignment="1">
      <alignment horizontal="left" vertical="center"/>
      <protection/>
    </xf>
    <xf numFmtId="20" fontId="7" fillId="42" borderId="75" xfId="33" applyNumberFormat="1" applyFont="1" applyFill="1" applyBorder="1" applyAlignment="1">
      <alignment horizontal="left" vertical="center"/>
      <protection/>
    </xf>
    <xf numFmtId="0" fontId="106" fillId="41" borderId="20" xfId="0" applyNumberFormat="1" applyFont="1" applyFill="1" applyBorder="1" applyAlignment="1">
      <alignment vertical="center" wrapText="1"/>
    </xf>
    <xf numFmtId="0" fontId="7" fillId="42" borderId="77" xfId="33" applyNumberFormat="1" applyFont="1" applyFill="1" applyBorder="1" applyAlignment="1">
      <alignment horizontal="left" vertical="center"/>
      <protection/>
    </xf>
    <xf numFmtId="0" fontId="7" fillId="42" borderId="78" xfId="33" applyNumberFormat="1" applyFont="1" applyFill="1" applyBorder="1" applyAlignment="1">
      <alignment horizontal="left" vertical="center"/>
      <protection/>
    </xf>
    <xf numFmtId="0" fontId="106" fillId="3" borderId="20" xfId="0" applyNumberFormat="1" applyFont="1" applyFill="1" applyBorder="1" applyAlignment="1">
      <alignment vertical="center" wrapText="1"/>
    </xf>
    <xf numFmtId="0" fontId="104" fillId="3" borderId="13" xfId="0" applyNumberFormat="1" applyFont="1" applyFill="1" applyBorder="1" applyAlignment="1">
      <alignment vertical="center" wrapText="1"/>
    </xf>
    <xf numFmtId="0" fontId="104" fillId="3" borderId="20" xfId="0" applyNumberFormat="1" applyFont="1" applyFill="1" applyBorder="1" applyAlignment="1">
      <alignment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zoomScale="130" zoomScaleNormal="130" workbookViewId="0" topLeftCell="A13">
      <selection activeCell="M82" sqref="M82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44105</v>
      </c>
      <c r="D3" s="231"/>
      <c r="E3" s="12"/>
      <c r="F3" s="12"/>
      <c r="G3" s="12"/>
      <c r="H3" s="11"/>
      <c r="I3" s="11"/>
      <c r="J3" s="11"/>
      <c r="K3" s="108" t="s">
        <v>37</v>
      </c>
      <c r="L3" s="167">
        <f>(M31-(M32+M33))/M31*100</f>
        <v>100</v>
      </c>
      <c r="M3" s="109" t="s">
        <v>38</v>
      </c>
      <c r="N3" s="16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204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149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139</v>
      </c>
    </row>
    <row r="9" spans="1:14" s="2" customFormat="1" ht="13.5" customHeight="1">
      <c r="A9" s="11"/>
      <c r="B9" s="17" t="s">
        <v>8</v>
      </c>
      <c r="C9" s="25">
        <v>0.3972222222222222</v>
      </c>
      <c r="D9" s="26">
        <v>2.9</v>
      </c>
      <c r="E9" s="26">
        <v>10.8</v>
      </c>
      <c r="F9" s="26">
        <v>64.6</v>
      </c>
      <c r="G9" s="27" t="s">
        <v>208</v>
      </c>
      <c r="H9" s="26">
        <v>0.8</v>
      </c>
      <c r="I9" s="28">
        <v>100</v>
      </c>
      <c r="J9" s="29">
        <v>0</v>
      </c>
      <c r="K9" s="11"/>
      <c r="L9" s="21">
        <v>2</v>
      </c>
      <c r="M9" s="73" t="s">
        <v>2</v>
      </c>
      <c r="N9" s="74" t="s">
        <v>140</v>
      </c>
    </row>
    <row r="10" spans="1:15" s="2" customFormat="1" ht="13.5" customHeight="1">
      <c r="A10" s="11"/>
      <c r="B10" s="17" t="s">
        <v>39</v>
      </c>
      <c r="C10" s="25">
        <v>0.5833333333333334</v>
      </c>
      <c r="D10" s="26">
        <v>2.2</v>
      </c>
      <c r="E10" s="26">
        <v>9.8</v>
      </c>
      <c r="F10" s="26">
        <v>62.1</v>
      </c>
      <c r="G10" s="27" t="s">
        <v>216</v>
      </c>
      <c r="H10" s="26">
        <v>2.4</v>
      </c>
      <c r="I10" s="11"/>
      <c r="J10" s="30">
        <v>0</v>
      </c>
      <c r="K10" s="11"/>
      <c r="L10" s="21">
        <v>4</v>
      </c>
      <c r="M10" s="73" t="s">
        <v>33</v>
      </c>
      <c r="N10" s="22" t="s">
        <v>101</v>
      </c>
      <c r="O10" s="3"/>
    </row>
    <row r="11" spans="1:15" s="2" customFormat="1" ht="13.5" customHeight="1" thickBot="1">
      <c r="A11" s="11"/>
      <c r="B11" s="31" t="s">
        <v>9</v>
      </c>
      <c r="C11" s="32">
        <v>0.7666666666666666</v>
      </c>
      <c r="D11" s="33">
        <v>1.8</v>
      </c>
      <c r="E11" s="33">
        <v>9</v>
      </c>
      <c r="F11" s="33">
        <v>62</v>
      </c>
      <c r="G11" s="27" t="s">
        <v>223</v>
      </c>
      <c r="H11" s="33">
        <v>0.5</v>
      </c>
      <c r="I11" s="11"/>
      <c r="J11" s="168">
        <v>0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24.369444444444444</v>
      </c>
      <c r="D12" s="36">
        <f>AVERAGE(D9:D11)</f>
        <v>2.3</v>
      </c>
      <c r="E12" s="36">
        <f>AVERAGE(E9:E11)</f>
        <v>9.866666666666667</v>
      </c>
      <c r="F12" s="37">
        <f>AVERAGE(F9:F11)</f>
        <v>62.9</v>
      </c>
      <c r="G12" s="11"/>
      <c r="H12" s="38">
        <f>AVERAGE(H9:H11)</f>
        <v>1.2333333333333334</v>
      </c>
      <c r="I12" s="11"/>
      <c r="J12" s="39">
        <f>AVERAGE(J9:J11)</f>
        <v>0</v>
      </c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5"/>
      <c r="F14" s="45"/>
      <c r="G14" s="45"/>
      <c r="H14" s="170"/>
      <c r="I14" s="170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72</v>
      </c>
      <c r="D15" s="41" t="s">
        <v>75</v>
      </c>
      <c r="E15" s="41" t="s">
        <v>76</v>
      </c>
      <c r="F15" s="41" t="s">
        <v>77</v>
      </c>
      <c r="G15" s="41" t="s">
        <v>78</v>
      </c>
      <c r="H15" s="41" t="s">
        <v>79</v>
      </c>
      <c r="I15" s="41" t="s">
        <v>80</v>
      </c>
      <c r="J15" s="41" t="s">
        <v>81</v>
      </c>
      <c r="K15" s="41" t="s">
        <v>82</v>
      </c>
      <c r="L15" s="41" t="s">
        <v>83</v>
      </c>
      <c r="M15" s="41" t="s">
        <v>135</v>
      </c>
      <c r="N15" s="40" t="s">
        <v>74</v>
      </c>
    </row>
    <row r="16" spans="1:14" s="2" customFormat="1" ht="18.75" customHeight="1">
      <c r="A16" s="11"/>
      <c r="B16" s="63" t="s">
        <v>11</v>
      </c>
      <c r="C16" s="163" t="s">
        <v>162</v>
      </c>
      <c r="D16" s="163" t="s">
        <v>200</v>
      </c>
      <c r="E16" s="164" t="s">
        <v>201</v>
      </c>
      <c r="F16" s="163" t="s">
        <v>203</v>
      </c>
      <c r="G16" s="163" t="s">
        <v>148</v>
      </c>
      <c r="H16" s="163" t="s">
        <v>202</v>
      </c>
      <c r="I16" s="163"/>
      <c r="J16" s="163"/>
      <c r="K16" s="163"/>
      <c r="L16" s="163"/>
      <c r="M16" s="163"/>
      <c r="N16" s="163" t="s">
        <v>73</v>
      </c>
    </row>
    <row r="17" spans="1:14" s="2" customFormat="1" ht="13.5" customHeight="1">
      <c r="A17" s="11"/>
      <c r="B17" s="63" t="s">
        <v>18</v>
      </c>
      <c r="C17" s="25">
        <v>0.35625</v>
      </c>
      <c r="D17" s="25">
        <v>0.3576388888888889</v>
      </c>
      <c r="E17" s="25">
        <v>0.3756944444444445</v>
      </c>
      <c r="F17" s="25">
        <v>0.50625</v>
      </c>
      <c r="G17" s="25">
        <v>0.7666666666666666</v>
      </c>
      <c r="H17" s="25">
        <v>0.7909722222222223</v>
      </c>
      <c r="I17" s="25"/>
      <c r="J17" s="25"/>
      <c r="K17" s="25"/>
      <c r="L17" s="25"/>
      <c r="M17" s="25"/>
      <c r="N17" s="25">
        <v>0.7944444444444444</v>
      </c>
    </row>
    <row r="18" spans="1:14" s="2" customFormat="1" ht="13.5" customHeight="1">
      <c r="A18" s="11"/>
      <c r="B18" s="63" t="s">
        <v>12</v>
      </c>
      <c r="C18" s="43">
        <v>37336</v>
      </c>
      <c r="D18" s="42">
        <v>37337</v>
      </c>
      <c r="E18" s="42">
        <v>37346</v>
      </c>
      <c r="F18" s="42">
        <v>37433</v>
      </c>
      <c r="G18" s="42">
        <v>37606</v>
      </c>
      <c r="H18" s="42">
        <v>37620</v>
      </c>
      <c r="I18" s="42"/>
      <c r="J18" s="42"/>
      <c r="K18" s="42"/>
      <c r="L18" s="42"/>
      <c r="M18" s="42"/>
      <c r="N18" s="42">
        <v>37625</v>
      </c>
    </row>
    <row r="19" spans="1:14" s="2" customFormat="1" ht="13.5" customHeight="1" thickBot="1">
      <c r="A19" s="11"/>
      <c r="B19" s="64" t="s">
        <v>13</v>
      </c>
      <c r="C19" s="135"/>
      <c r="D19" s="43">
        <v>37341</v>
      </c>
      <c r="E19" s="43">
        <v>37432</v>
      </c>
      <c r="F19" s="43">
        <v>37605</v>
      </c>
      <c r="G19" s="43">
        <v>37619</v>
      </c>
      <c r="H19" s="43">
        <v>37624</v>
      </c>
      <c r="I19" s="43"/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136</v>
      </c>
      <c r="C20" s="137"/>
      <c r="D20" s="138">
        <f aca="true" t="shared" si="0" ref="D20:J20">IF(ISNUMBER(D18),D19-D18+1,"")</f>
        <v>5</v>
      </c>
      <c r="E20" s="44">
        <f>IF(ISNUMBER(E18),E19-E18+1,"")</f>
        <v>87</v>
      </c>
      <c r="F20" s="44">
        <f>IF(ISNUMBER(F18),F19-F18+1,"")</f>
        <v>173</v>
      </c>
      <c r="G20" s="44">
        <f t="shared" si="0"/>
        <v>14</v>
      </c>
      <c r="H20" s="44">
        <f>IF(ISNUMBER(H18),H19-H18+1,"")</f>
        <v>5</v>
      </c>
      <c r="I20" s="44">
        <f t="shared" si="0"/>
      </c>
      <c r="J20" s="44">
        <f t="shared" si="0"/>
      </c>
      <c r="K20" s="44">
        <f>IF(ISNUMBER(K18),K19-K18+1,"")</f>
      </c>
      <c r="L20" s="44">
        <f>IF(ISNUMBER(L18),L19-L18+1,"")</f>
      </c>
      <c r="M20" s="140">
        <f>IF(ISNUMBER(M18),M19-M18+1,"")</f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89</v>
      </c>
      <c r="C22" s="75" t="s">
        <v>90</v>
      </c>
      <c r="D22" s="76" t="s">
        <v>91</v>
      </c>
      <c r="E22" s="77" t="s">
        <v>92</v>
      </c>
      <c r="F22" s="196" t="s">
        <v>134</v>
      </c>
      <c r="G22" s="197"/>
      <c r="H22" s="198"/>
      <c r="I22" s="81" t="s">
        <v>90</v>
      </c>
      <c r="J22" s="76" t="s">
        <v>91</v>
      </c>
      <c r="K22" s="76" t="s">
        <v>92</v>
      </c>
      <c r="L22" s="196" t="s">
        <v>134</v>
      </c>
      <c r="M22" s="197"/>
      <c r="N22" s="198"/>
    </row>
    <row r="23" spans="1:14" s="2" customFormat="1" ht="18.75" customHeight="1">
      <c r="A23" s="11"/>
      <c r="B23" s="214"/>
      <c r="C23" s="161"/>
      <c r="D23" s="161"/>
      <c r="E23" s="20" t="s">
        <v>97</v>
      </c>
      <c r="F23" s="189" t="s">
        <v>185</v>
      </c>
      <c r="G23" s="190"/>
      <c r="H23" s="191"/>
      <c r="I23" s="80"/>
      <c r="J23" s="20"/>
      <c r="K23" s="20" t="s">
        <v>99</v>
      </c>
      <c r="L23" s="189" t="s">
        <v>186</v>
      </c>
      <c r="M23" s="190"/>
      <c r="N23" s="191"/>
    </row>
    <row r="24" spans="1:14" s="2" customFormat="1" ht="18.75" customHeight="1">
      <c r="A24" s="11"/>
      <c r="B24" s="214"/>
      <c r="C24" s="162"/>
      <c r="D24" s="162"/>
      <c r="E24" s="78" t="s">
        <v>98</v>
      </c>
      <c r="F24" s="189" t="s">
        <v>185</v>
      </c>
      <c r="G24" s="190"/>
      <c r="H24" s="191"/>
      <c r="I24" s="80"/>
      <c r="J24" s="20"/>
      <c r="K24" s="79" t="s">
        <v>100</v>
      </c>
      <c r="L24" s="189" t="s">
        <v>187</v>
      </c>
      <c r="M24" s="190"/>
      <c r="N24" s="191"/>
    </row>
    <row r="25" spans="1:14" s="2" customFormat="1" ht="18.75" customHeight="1">
      <c r="A25" s="11" t="s">
        <v>96</v>
      </c>
      <c r="B25" s="214"/>
      <c r="C25" s="161"/>
      <c r="D25" s="161"/>
      <c r="E25" s="20" t="s">
        <v>95</v>
      </c>
      <c r="F25" s="189" t="s">
        <v>185</v>
      </c>
      <c r="G25" s="190"/>
      <c r="H25" s="191"/>
      <c r="I25" s="80"/>
      <c r="J25" s="20"/>
      <c r="K25" s="20" t="s">
        <v>98</v>
      </c>
      <c r="L25" s="189" t="s">
        <v>188</v>
      </c>
      <c r="M25" s="190"/>
      <c r="N25" s="191"/>
    </row>
    <row r="26" spans="1:14" s="2" customFormat="1" ht="18.75" customHeight="1">
      <c r="A26" s="11"/>
      <c r="B26" s="215"/>
      <c r="C26" s="161"/>
      <c r="D26" s="161"/>
      <c r="E26" s="165" t="s">
        <v>93</v>
      </c>
      <c r="F26" s="189" t="s">
        <v>185</v>
      </c>
      <c r="G26" s="190"/>
      <c r="H26" s="191"/>
      <c r="I26" s="80"/>
      <c r="J26" s="20"/>
      <c r="K26" s="20" t="s">
        <v>94</v>
      </c>
      <c r="L26" s="189" t="s">
        <v>185</v>
      </c>
      <c r="M26" s="190"/>
      <c r="N26" s="191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70"/>
    </row>
    <row r="29" spans="1:14" s="2" customFormat="1" ht="13.5" customHeight="1">
      <c r="A29" s="11"/>
      <c r="B29" s="104"/>
      <c r="C29" s="111" t="s">
        <v>16</v>
      </c>
      <c r="D29" s="112" t="s">
        <v>189</v>
      </c>
      <c r="E29" s="112" t="s">
        <v>190</v>
      </c>
      <c r="F29" s="112" t="s">
        <v>191</v>
      </c>
      <c r="G29" s="112" t="s">
        <v>192</v>
      </c>
      <c r="H29" s="112" t="s">
        <v>193</v>
      </c>
      <c r="I29" s="112" t="s">
        <v>148</v>
      </c>
      <c r="J29" s="112" t="s">
        <v>147</v>
      </c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143</v>
      </c>
      <c r="C30" s="123">
        <v>0.10902777777777778</v>
      </c>
      <c r="D30" s="124"/>
      <c r="E30" s="124"/>
      <c r="F30" s="124"/>
      <c r="G30" s="124"/>
      <c r="H30" s="124"/>
      <c r="I30" s="124"/>
      <c r="J30" s="124"/>
      <c r="K30" s="124"/>
      <c r="L30" s="125"/>
      <c r="M30" s="117">
        <f>SUM(C30:L30)</f>
        <v>0.10902777777777778</v>
      </c>
      <c r="N30" s="126">
        <v>0.25972222222222224</v>
      </c>
    </row>
    <row r="31" spans="1:14" s="2" customFormat="1" ht="13.5" customHeight="1">
      <c r="A31" s="11"/>
      <c r="B31" s="106" t="s">
        <v>34</v>
      </c>
      <c r="C31" s="114">
        <v>0.12986111111111112</v>
      </c>
      <c r="D31" s="32">
        <v>0.2590277777777778</v>
      </c>
      <c r="E31" s="32"/>
      <c r="F31" s="32"/>
      <c r="G31" s="32"/>
      <c r="H31" s="32"/>
      <c r="I31" s="32">
        <v>0.02013888888888889</v>
      </c>
      <c r="J31" s="32"/>
      <c r="K31" s="32"/>
      <c r="L31" s="115"/>
      <c r="M31" s="118">
        <f>SUM(C31:L31)</f>
        <v>0.4090277777777778</v>
      </c>
      <c r="N31" s="122"/>
    </row>
    <row r="32" spans="1:15" s="2" customFormat="1" ht="13.5" customHeight="1">
      <c r="A32" s="11"/>
      <c r="B32" s="107" t="s">
        <v>35</v>
      </c>
      <c r="C32" s="130"/>
      <c r="D32" s="131"/>
      <c r="E32" s="131"/>
      <c r="F32" s="131"/>
      <c r="G32" s="131"/>
      <c r="H32" s="131"/>
      <c r="I32" s="131"/>
      <c r="J32" s="131"/>
      <c r="K32" s="131"/>
      <c r="L32" s="132"/>
      <c r="M32" s="133">
        <f>SUM(C32:L32)</f>
        <v>0</v>
      </c>
      <c r="N32" s="120"/>
      <c r="O32" s="4"/>
    </row>
    <row r="33" spans="1:15" s="2" customFormat="1" ht="13.5" customHeight="1" thickBot="1">
      <c r="A33" s="11"/>
      <c r="B33" s="110" t="s">
        <v>36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24" t="s">
        <v>142</v>
      </c>
      <c r="C35" s="194" t="s">
        <v>205</v>
      </c>
      <c r="D35" s="195"/>
      <c r="E35" s="194" t="s">
        <v>206</v>
      </c>
      <c r="F35" s="195"/>
      <c r="G35" s="194" t="s">
        <v>209</v>
      </c>
      <c r="H35" s="195"/>
      <c r="I35" s="194" t="s">
        <v>211</v>
      </c>
      <c r="J35" s="195"/>
      <c r="K35" s="194" t="s">
        <v>213</v>
      </c>
      <c r="L35" s="195"/>
      <c r="M35" s="194" t="s">
        <v>214</v>
      </c>
      <c r="N35" s="195"/>
    </row>
    <row r="36" spans="1:14" s="2" customFormat="1" ht="19.5" customHeight="1">
      <c r="A36" s="11"/>
      <c r="B36" s="225"/>
      <c r="C36" s="194" t="s">
        <v>215</v>
      </c>
      <c r="D36" s="195"/>
      <c r="E36" s="194" t="s">
        <v>217</v>
      </c>
      <c r="F36" s="195"/>
      <c r="G36" s="194" t="s">
        <v>218</v>
      </c>
      <c r="H36" s="195"/>
      <c r="I36" s="194" t="s">
        <v>219</v>
      </c>
      <c r="J36" s="195"/>
      <c r="K36" s="194" t="s">
        <v>220</v>
      </c>
      <c r="L36" s="195"/>
      <c r="M36" s="194" t="s">
        <v>222</v>
      </c>
      <c r="N36" s="195"/>
    </row>
    <row r="37" spans="1:14" s="2" customFormat="1" ht="19.5" customHeight="1">
      <c r="A37" s="11"/>
      <c r="B37" s="225"/>
      <c r="C37" s="194" t="s">
        <v>224</v>
      </c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6"/>
      <c r="C42" s="47"/>
      <c r="D42" s="48"/>
      <c r="E42" s="47"/>
      <c r="F42" s="47"/>
      <c r="G42" s="47"/>
      <c r="H42" s="47"/>
      <c r="I42" s="47"/>
      <c r="J42" s="47"/>
      <c r="K42" s="47"/>
      <c r="L42" s="47"/>
      <c r="M42" s="47"/>
      <c r="N42" s="11"/>
    </row>
    <row r="43" spans="1:14" s="2" customFormat="1" ht="15">
      <c r="A43" s="11"/>
      <c r="B43" s="193" t="s">
        <v>141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187" t="s">
        <v>207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</row>
    <row r="45" spans="1:14" s="2" customFormat="1" ht="12" customHeight="1">
      <c r="A45" s="170">
        <v>0.5395833333333333</v>
      </c>
      <c r="B45" s="173" t="s">
        <v>210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5"/>
    </row>
    <row r="46" spans="1:14" s="2" customFormat="1" ht="12" customHeight="1">
      <c r="A46" s="11"/>
      <c r="B46" s="173" t="s">
        <v>225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 t="s">
        <v>226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 t="s">
        <v>221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5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27" t="s">
        <v>212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1" customFormat="1" ht="11.25">
      <c r="B55" s="10" t="s">
        <v>49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133</v>
      </c>
      <c r="N55" s="88" t="s">
        <v>129</v>
      </c>
      <c r="O55" s="7"/>
    </row>
    <row r="56" spans="2:15" s="53" customFormat="1" ht="21.75" customHeight="1">
      <c r="B56" s="71" t="s">
        <v>85</v>
      </c>
      <c r="C56" s="89" t="s">
        <v>50</v>
      </c>
      <c r="D56" s="89" t="s">
        <v>51</v>
      </c>
      <c r="E56" s="92" t="s">
        <v>138</v>
      </c>
      <c r="F56" s="89" t="s">
        <v>50</v>
      </c>
      <c r="G56" s="93" t="s">
        <v>51</v>
      </c>
      <c r="H56" s="93" t="s">
        <v>52</v>
      </c>
      <c r="I56" s="93" t="s">
        <v>53</v>
      </c>
      <c r="J56" s="219" t="s">
        <v>54</v>
      </c>
      <c r="K56" s="220"/>
      <c r="L56" s="221"/>
      <c r="M56" s="222" t="s">
        <v>55</v>
      </c>
      <c r="N56" s="223"/>
      <c r="O56" s="8"/>
    </row>
    <row r="57" spans="2:15" s="51" customFormat="1" ht="22.5" customHeight="1">
      <c r="B57" s="98" t="s">
        <v>56</v>
      </c>
      <c r="C57" s="55">
        <v>-158.7</v>
      </c>
      <c r="D57" s="55">
        <v>-163.1</v>
      </c>
      <c r="E57" s="96" t="s">
        <v>57</v>
      </c>
      <c r="F57" s="55">
        <v>26.1</v>
      </c>
      <c r="G57" s="55">
        <v>27.1</v>
      </c>
      <c r="H57" s="97" t="s">
        <v>163</v>
      </c>
      <c r="I57" s="142">
        <v>1</v>
      </c>
      <c r="J57" s="56" t="s">
        <v>144</v>
      </c>
      <c r="K57" s="207">
        <v>7.2</v>
      </c>
      <c r="L57" s="208"/>
      <c r="M57" s="207" t="s">
        <v>196</v>
      </c>
      <c r="N57" s="209"/>
      <c r="O57" s="7"/>
    </row>
    <row r="58" spans="2:15" s="51" customFormat="1" ht="22.5" customHeight="1">
      <c r="B58" s="98" t="s">
        <v>58</v>
      </c>
      <c r="C58" s="55">
        <v>-154</v>
      </c>
      <c r="D58" s="55">
        <v>-158.4</v>
      </c>
      <c r="E58" s="97" t="s">
        <v>150</v>
      </c>
      <c r="F58" s="142">
        <v>22</v>
      </c>
      <c r="G58" s="142">
        <v>10</v>
      </c>
      <c r="H58" s="97" t="s">
        <v>146</v>
      </c>
      <c r="I58" s="142">
        <v>0</v>
      </c>
      <c r="J58" s="56" t="s">
        <v>145</v>
      </c>
      <c r="K58" s="207">
        <v>7.2</v>
      </c>
      <c r="L58" s="208"/>
      <c r="M58" s="207" t="s">
        <v>197</v>
      </c>
      <c r="N58" s="209"/>
      <c r="O58" s="7"/>
    </row>
    <row r="59" spans="2:15" s="51" customFormat="1" ht="22.5" customHeight="1">
      <c r="B59" s="98" t="s">
        <v>59</v>
      </c>
      <c r="C59" s="55">
        <v>-209.9</v>
      </c>
      <c r="D59" s="55">
        <v>-211.4</v>
      </c>
      <c r="E59" s="97" t="s">
        <v>164</v>
      </c>
      <c r="F59" s="57">
        <v>20</v>
      </c>
      <c r="G59" s="57">
        <v>20</v>
      </c>
      <c r="H59" s="97" t="s">
        <v>183</v>
      </c>
      <c r="I59" s="142">
        <v>0</v>
      </c>
      <c r="J59" s="58" t="s">
        <v>88</v>
      </c>
      <c r="K59" s="207">
        <v>7.2</v>
      </c>
      <c r="L59" s="208"/>
      <c r="M59" s="207" t="s">
        <v>198</v>
      </c>
      <c r="N59" s="209"/>
      <c r="O59" s="7"/>
    </row>
    <row r="60" spans="2:15" s="51" customFormat="1" ht="22.5" customHeight="1">
      <c r="B60" s="98" t="s">
        <v>60</v>
      </c>
      <c r="C60" s="55">
        <v>-117.1</v>
      </c>
      <c r="D60" s="55">
        <v>-128.2</v>
      </c>
      <c r="E60" s="97" t="s">
        <v>165</v>
      </c>
      <c r="F60" s="57">
        <v>50</v>
      </c>
      <c r="G60" s="57">
        <v>40</v>
      </c>
      <c r="H60" s="97" t="s">
        <v>86</v>
      </c>
      <c r="I60" s="142">
        <v>0</v>
      </c>
      <c r="J60" s="56" t="s">
        <v>61</v>
      </c>
      <c r="K60" s="207">
        <v>7.2</v>
      </c>
      <c r="L60" s="208"/>
      <c r="M60" s="207" t="s">
        <v>199</v>
      </c>
      <c r="N60" s="209"/>
      <c r="O60" s="7"/>
    </row>
    <row r="61" spans="2:15" s="51" customFormat="1" ht="22.5" customHeight="1">
      <c r="B61" s="98" t="s">
        <v>62</v>
      </c>
      <c r="C61" s="55">
        <v>28.9</v>
      </c>
      <c r="D61" s="55">
        <v>24.4</v>
      </c>
      <c r="E61" s="97" t="s">
        <v>132</v>
      </c>
      <c r="F61" s="57">
        <v>50</v>
      </c>
      <c r="G61" s="57">
        <v>45</v>
      </c>
      <c r="H61" s="96" t="s">
        <v>63</v>
      </c>
      <c r="I61" s="144">
        <v>1</v>
      </c>
      <c r="J61" s="210" t="s">
        <v>64</v>
      </c>
      <c r="K61" s="184"/>
      <c r="L61" s="185"/>
      <c r="M61" s="185"/>
      <c r="N61" s="186"/>
      <c r="O61" s="7"/>
    </row>
    <row r="62" spans="2:15" s="51" customFormat="1" ht="22.5" customHeight="1">
      <c r="B62" s="98" t="s">
        <v>65</v>
      </c>
      <c r="C62" s="55">
        <v>24.9</v>
      </c>
      <c r="D62" s="55">
        <v>21</v>
      </c>
      <c r="E62" s="97" t="s">
        <v>166</v>
      </c>
      <c r="F62" s="57">
        <v>270</v>
      </c>
      <c r="G62" s="57">
        <v>270</v>
      </c>
      <c r="H62" s="96" t="s">
        <v>151</v>
      </c>
      <c r="I62" s="144">
        <v>0</v>
      </c>
      <c r="J62" s="211"/>
      <c r="K62" s="199"/>
      <c r="L62" s="200"/>
      <c r="M62" s="200"/>
      <c r="N62" s="201"/>
      <c r="O62" s="7"/>
    </row>
    <row r="63" spans="2:15" s="51" customFormat="1" ht="22.5" customHeight="1">
      <c r="B63" s="98" t="s">
        <v>66</v>
      </c>
      <c r="C63" s="55">
        <v>21.5</v>
      </c>
      <c r="D63" s="55">
        <v>18.1</v>
      </c>
      <c r="E63" s="97" t="s">
        <v>167</v>
      </c>
      <c r="F63" s="59">
        <v>4.4</v>
      </c>
      <c r="G63" s="61">
        <v>4.6</v>
      </c>
      <c r="H63" s="96" t="s">
        <v>152</v>
      </c>
      <c r="I63" s="144">
        <v>0</v>
      </c>
      <c r="J63" s="211"/>
      <c r="K63" s="199"/>
      <c r="L63" s="200"/>
      <c r="M63" s="200"/>
      <c r="N63" s="201"/>
      <c r="O63" s="7"/>
    </row>
    <row r="64" spans="2:15" s="51" customFormat="1" ht="22.5" customHeight="1">
      <c r="B64" s="98" t="s">
        <v>67</v>
      </c>
      <c r="C64" s="55">
        <v>20.8</v>
      </c>
      <c r="D64" s="55">
        <v>17.6</v>
      </c>
      <c r="E64" s="97" t="s">
        <v>168</v>
      </c>
      <c r="F64" s="59">
        <v>0.5</v>
      </c>
      <c r="G64" s="61">
        <v>0.3</v>
      </c>
      <c r="H64" s="101"/>
      <c r="I64" s="87"/>
      <c r="J64" s="211"/>
      <c r="K64" s="199"/>
      <c r="L64" s="200"/>
      <c r="M64" s="200"/>
      <c r="N64" s="201"/>
      <c r="O64" s="7"/>
    </row>
    <row r="65" spans="2:15" s="51" customFormat="1" ht="22.5" customHeight="1">
      <c r="B65" s="99" t="s">
        <v>113</v>
      </c>
      <c r="C65" s="60">
        <v>1.66E-05</v>
      </c>
      <c r="D65" s="60">
        <v>1.62E-05</v>
      </c>
      <c r="E65" s="96" t="s">
        <v>68</v>
      </c>
      <c r="F65" s="55">
        <v>21.25</v>
      </c>
      <c r="G65" s="61">
        <v>11.3</v>
      </c>
      <c r="H65" s="97" t="s">
        <v>87</v>
      </c>
      <c r="I65" s="61" t="s">
        <v>195</v>
      </c>
      <c r="J65" s="211"/>
      <c r="K65" s="199"/>
      <c r="L65" s="200"/>
      <c r="M65" s="200"/>
      <c r="N65" s="201"/>
      <c r="O65" s="7"/>
    </row>
    <row r="66" spans="2:15" s="51" customFormat="1" ht="22.5" customHeight="1">
      <c r="B66" s="100" t="s">
        <v>69</v>
      </c>
      <c r="C66" s="72">
        <v>500</v>
      </c>
      <c r="D66" s="134"/>
      <c r="E66" s="102" t="s">
        <v>153</v>
      </c>
      <c r="F66" s="141">
        <v>46.5</v>
      </c>
      <c r="G66" s="169">
        <v>56.2</v>
      </c>
      <c r="H66" s="102" t="s">
        <v>169</v>
      </c>
      <c r="I66" s="143" t="s">
        <v>195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42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84</v>
      </c>
      <c r="C69" s="67" t="s">
        <v>43</v>
      </c>
      <c r="D69" s="67" t="s">
        <v>44</v>
      </c>
      <c r="E69" s="67" t="s">
        <v>45</v>
      </c>
      <c r="F69" s="67" t="s">
        <v>46</v>
      </c>
      <c r="G69" s="67" t="s">
        <v>47</v>
      </c>
      <c r="H69" s="67" t="s">
        <v>48</v>
      </c>
      <c r="I69" s="82" t="s">
        <v>137</v>
      </c>
      <c r="J69" s="67" t="s">
        <v>103</v>
      </c>
      <c r="K69" s="82" t="s">
        <v>112</v>
      </c>
      <c r="L69" s="82" t="s">
        <v>104</v>
      </c>
      <c r="M69" s="67" t="s">
        <v>105</v>
      </c>
      <c r="N69" s="83" t="s">
        <v>106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154</v>
      </c>
      <c r="C71" s="70" t="s">
        <v>155</v>
      </c>
      <c r="D71" s="69" t="s">
        <v>107</v>
      </c>
      <c r="E71" s="70" t="s">
        <v>126</v>
      </c>
      <c r="F71" s="70" t="s">
        <v>156</v>
      </c>
      <c r="G71" s="70" t="s">
        <v>127</v>
      </c>
      <c r="H71" s="70" t="s">
        <v>157</v>
      </c>
      <c r="I71" s="70" t="s">
        <v>108</v>
      </c>
      <c r="J71" s="70" t="s">
        <v>128</v>
      </c>
      <c r="K71" s="70" t="s">
        <v>123</v>
      </c>
      <c r="L71" s="70" t="s">
        <v>124</v>
      </c>
      <c r="M71" s="70" t="s">
        <v>109</v>
      </c>
      <c r="N71" s="86" t="s">
        <v>125</v>
      </c>
    </row>
    <row r="72" spans="1:14" s="2" customFormat="1" ht="24" customHeight="1">
      <c r="A72" s="11"/>
      <c r="B72" s="150">
        <v>0</v>
      </c>
      <c r="C72" s="151">
        <v>1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70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2" t="s">
        <v>118</v>
      </c>
      <c r="C75" s="192"/>
      <c r="D75" s="153">
        <v>0</v>
      </c>
      <c r="E75" s="192" t="s">
        <v>115</v>
      </c>
      <c r="F75" s="192"/>
      <c r="G75" s="156">
        <v>0</v>
      </c>
      <c r="H75" s="192" t="s">
        <v>170</v>
      </c>
      <c r="I75" s="192"/>
      <c r="J75" s="153">
        <v>0</v>
      </c>
      <c r="K75" s="192" t="s">
        <v>171</v>
      </c>
      <c r="L75" s="192"/>
      <c r="M75" s="158">
        <v>0</v>
      </c>
      <c r="N75" s="62"/>
      <c r="O75" s="9"/>
    </row>
    <row r="76" spans="2:15" s="51" customFormat="1" ht="18.75" customHeight="1">
      <c r="B76" s="179" t="s">
        <v>119</v>
      </c>
      <c r="C76" s="180"/>
      <c r="D76" s="154">
        <v>0</v>
      </c>
      <c r="E76" s="180" t="s">
        <v>172</v>
      </c>
      <c r="F76" s="180"/>
      <c r="G76" s="154">
        <v>0</v>
      </c>
      <c r="H76" s="180" t="s">
        <v>173</v>
      </c>
      <c r="I76" s="180"/>
      <c r="J76" s="154">
        <v>0</v>
      </c>
      <c r="K76" s="180" t="s">
        <v>174</v>
      </c>
      <c r="L76" s="180"/>
      <c r="M76" s="159">
        <v>0</v>
      </c>
      <c r="N76" s="62"/>
      <c r="O76" s="9"/>
    </row>
    <row r="77" spans="2:15" s="51" customFormat="1" ht="18.75" customHeight="1">
      <c r="B77" s="179" t="s">
        <v>120</v>
      </c>
      <c r="C77" s="180"/>
      <c r="D77" s="154">
        <v>0</v>
      </c>
      <c r="E77" s="180" t="s">
        <v>175</v>
      </c>
      <c r="F77" s="180"/>
      <c r="G77" s="154">
        <v>0</v>
      </c>
      <c r="H77" s="180" t="s">
        <v>131</v>
      </c>
      <c r="I77" s="180"/>
      <c r="J77" s="157">
        <v>0</v>
      </c>
      <c r="K77" s="180" t="s">
        <v>176</v>
      </c>
      <c r="L77" s="180"/>
      <c r="M77" s="159">
        <v>0</v>
      </c>
      <c r="N77" s="62"/>
      <c r="O77" s="9"/>
    </row>
    <row r="78" spans="2:15" s="51" customFormat="1" ht="18.75" customHeight="1">
      <c r="B78" s="179" t="s">
        <v>121</v>
      </c>
      <c r="C78" s="180"/>
      <c r="D78" s="154">
        <v>0</v>
      </c>
      <c r="E78" s="180" t="s">
        <v>177</v>
      </c>
      <c r="F78" s="180"/>
      <c r="G78" s="154">
        <v>0</v>
      </c>
      <c r="H78" s="180" t="s">
        <v>158</v>
      </c>
      <c r="I78" s="180"/>
      <c r="J78" s="154">
        <v>0</v>
      </c>
      <c r="K78" s="180" t="s">
        <v>130</v>
      </c>
      <c r="L78" s="180"/>
      <c r="M78" s="159">
        <v>0</v>
      </c>
      <c r="N78" s="62"/>
      <c r="O78" s="9"/>
    </row>
    <row r="79" spans="2:15" s="51" customFormat="1" ht="18.75" customHeight="1">
      <c r="B79" s="179" t="s">
        <v>122</v>
      </c>
      <c r="C79" s="180"/>
      <c r="D79" s="154">
        <v>0</v>
      </c>
      <c r="E79" s="180" t="s">
        <v>116</v>
      </c>
      <c r="F79" s="180"/>
      <c r="G79" s="154">
        <v>0</v>
      </c>
      <c r="H79" s="180" t="s">
        <v>178</v>
      </c>
      <c r="I79" s="180"/>
      <c r="J79" s="157">
        <v>0</v>
      </c>
      <c r="K79" s="180" t="s">
        <v>159</v>
      </c>
      <c r="L79" s="180"/>
      <c r="M79" s="159">
        <v>0</v>
      </c>
      <c r="N79" s="62"/>
      <c r="O79" s="9"/>
    </row>
    <row r="80" spans="2:15" s="51" customFormat="1" ht="18.75" customHeight="1">
      <c r="B80" s="179" t="s">
        <v>102</v>
      </c>
      <c r="C80" s="180"/>
      <c r="D80" s="154">
        <v>0</v>
      </c>
      <c r="E80" s="180" t="s">
        <v>179</v>
      </c>
      <c r="F80" s="180"/>
      <c r="G80" s="154">
        <v>0</v>
      </c>
      <c r="H80" s="180" t="s">
        <v>160</v>
      </c>
      <c r="I80" s="180"/>
      <c r="J80" s="157">
        <v>0</v>
      </c>
      <c r="K80" s="180" t="s">
        <v>114</v>
      </c>
      <c r="L80" s="180"/>
      <c r="M80" s="159">
        <v>0</v>
      </c>
      <c r="N80" s="62"/>
      <c r="O80" s="9"/>
    </row>
    <row r="81" spans="2:15" s="51" customFormat="1" ht="18.75" customHeight="1">
      <c r="B81" s="179" t="s">
        <v>110</v>
      </c>
      <c r="C81" s="180"/>
      <c r="D81" s="154">
        <v>0</v>
      </c>
      <c r="E81" s="180" t="s">
        <v>180</v>
      </c>
      <c r="F81" s="180"/>
      <c r="G81" s="154">
        <v>0</v>
      </c>
      <c r="H81" s="180" t="s">
        <v>181</v>
      </c>
      <c r="I81" s="180"/>
      <c r="J81" s="154">
        <v>0</v>
      </c>
      <c r="K81" s="180" t="s">
        <v>161</v>
      </c>
      <c r="L81" s="180"/>
      <c r="M81" s="159">
        <v>1</v>
      </c>
      <c r="N81" s="62"/>
      <c r="O81" s="166"/>
    </row>
    <row r="82" spans="2:15" s="51" customFormat="1" ht="18.75" customHeight="1">
      <c r="B82" s="206" t="s">
        <v>111</v>
      </c>
      <c r="C82" s="188"/>
      <c r="D82" s="155">
        <v>0</v>
      </c>
      <c r="E82" s="188" t="s">
        <v>117</v>
      </c>
      <c r="F82" s="188"/>
      <c r="G82" s="155">
        <v>1</v>
      </c>
      <c r="H82" s="188" t="s">
        <v>182</v>
      </c>
      <c r="I82" s="188"/>
      <c r="J82" s="155">
        <v>0</v>
      </c>
      <c r="K82" s="188"/>
      <c r="L82" s="188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1.25">
      <c r="B84" s="10" t="s">
        <v>71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81" t="s">
        <v>194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3"/>
      <c r="O85" s="7"/>
    </row>
    <row r="86" spans="2:15" s="51" customFormat="1" ht="12" customHeight="1">
      <c r="B86" s="176" t="s">
        <v>227</v>
      </c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1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1" customFormat="1" ht="12" customHeight="1">
      <c r="B88" s="176" t="s">
        <v>184</v>
      </c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1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1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1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1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1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1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1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1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1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1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1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1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0"/>
  <sheetViews>
    <sheetView zoomScale="130" zoomScaleNormal="130" workbookViewId="0" topLeftCell="A12">
      <selection activeCell="G64" sqref="G64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44114</v>
      </c>
      <c r="D3" s="231"/>
      <c r="E3" s="12"/>
      <c r="F3" s="12"/>
      <c r="G3" s="12"/>
      <c r="H3" s="11"/>
      <c r="I3" s="11"/>
      <c r="J3" s="11"/>
      <c r="K3" s="108" t="s">
        <v>1651</v>
      </c>
      <c r="L3" s="167">
        <f>(M31-(M32+M33))/M31*100</f>
        <v>100</v>
      </c>
      <c r="M3" s="109" t="s">
        <v>1048</v>
      </c>
      <c r="N3" s="16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1650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1046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1045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1649</v>
      </c>
    </row>
    <row r="9" spans="1:14" s="2" customFormat="1" ht="13.5" customHeight="1">
      <c r="A9" s="11"/>
      <c r="B9" s="17" t="s">
        <v>8</v>
      </c>
      <c r="C9" s="25">
        <v>0.40277777777777773</v>
      </c>
      <c r="D9" s="26">
        <v>2.2</v>
      </c>
      <c r="E9" s="26">
        <v>12.6</v>
      </c>
      <c r="F9" s="26">
        <v>38</v>
      </c>
      <c r="G9" s="27" t="s">
        <v>1646</v>
      </c>
      <c r="H9" s="26">
        <v>2</v>
      </c>
      <c r="I9" s="28">
        <v>41.3</v>
      </c>
      <c r="J9" s="29">
        <v>0</v>
      </c>
      <c r="K9" s="11"/>
      <c r="L9" s="21">
        <v>2</v>
      </c>
      <c r="M9" s="73" t="s">
        <v>2</v>
      </c>
      <c r="N9" s="74" t="s">
        <v>1648</v>
      </c>
    </row>
    <row r="10" spans="1:15" s="2" customFormat="1" ht="13.5" customHeight="1">
      <c r="A10" s="11"/>
      <c r="B10" s="17" t="s">
        <v>1042</v>
      </c>
      <c r="C10" s="25">
        <v>0.6291666666666667</v>
      </c>
      <c r="D10" s="26">
        <v>1.9</v>
      </c>
      <c r="E10" s="26">
        <v>11.1</v>
      </c>
      <c r="F10" s="26">
        <v>42</v>
      </c>
      <c r="G10" s="27" t="s">
        <v>1646</v>
      </c>
      <c r="H10" s="26">
        <v>4.7</v>
      </c>
      <c r="I10" s="11"/>
      <c r="J10" s="30">
        <v>0</v>
      </c>
      <c r="K10" s="11"/>
      <c r="L10" s="21">
        <v>4</v>
      </c>
      <c r="M10" s="73" t="s">
        <v>33</v>
      </c>
      <c r="N10" s="22" t="s">
        <v>1647</v>
      </c>
      <c r="O10" s="3"/>
    </row>
    <row r="11" spans="1:15" s="2" customFormat="1" ht="13.5" customHeight="1" thickBot="1">
      <c r="A11" s="11"/>
      <c r="B11" s="31" t="s">
        <v>9</v>
      </c>
      <c r="C11" s="32">
        <v>0.7583333333333333</v>
      </c>
      <c r="D11" s="33">
        <v>2.2</v>
      </c>
      <c r="E11" s="33">
        <v>11.4</v>
      </c>
      <c r="F11" s="33">
        <v>40</v>
      </c>
      <c r="G11" s="27" t="s">
        <v>1646</v>
      </c>
      <c r="H11" s="33">
        <v>6.6</v>
      </c>
      <c r="I11" s="11"/>
      <c r="J11" s="168">
        <v>0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24.355555555555554</v>
      </c>
      <c r="D12" s="36">
        <f>AVERAGE(D9:D11)</f>
        <v>2.1</v>
      </c>
      <c r="E12" s="36">
        <f>AVERAGE(E9:E11)</f>
        <v>11.700000000000001</v>
      </c>
      <c r="F12" s="37">
        <f>AVERAGE(F9:F11)</f>
        <v>40</v>
      </c>
      <c r="G12" s="11"/>
      <c r="H12" s="38">
        <f>AVERAGE(H9:H11)</f>
        <v>4.433333333333334</v>
      </c>
      <c r="I12" s="11"/>
      <c r="J12" s="39">
        <f>AVERAGE(J9:J11)</f>
        <v>0</v>
      </c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45"/>
      <c r="I14" s="170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1645</v>
      </c>
      <c r="D15" s="41" t="s">
        <v>1644</v>
      </c>
      <c r="E15" s="41" t="s">
        <v>1643</v>
      </c>
      <c r="F15" s="41" t="s">
        <v>1036</v>
      </c>
      <c r="G15" s="41" t="s">
        <v>1035</v>
      </c>
      <c r="H15" s="41" t="s">
        <v>1034</v>
      </c>
      <c r="I15" s="41" t="s">
        <v>1642</v>
      </c>
      <c r="J15" s="41" t="s">
        <v>1641</v>
      </c>
      <c r="K15" s="41" t="s">
        <v>1033</v>
      </c>
      <c r="L15" s="41" t="s">
        <v>1032</v>
      </c>
      <c r="M15" s="41" t="s">
        <v>1213</v>
      </c>
      <c r="N15" s="40" t="s">
        <v>411</v>
      </c>
    </row>
    <row r="16" spans="1:14" s="2" customFormat="1" ht="18.75" customHeight="1">
      <c r="A16" s="11"/>
      <c r="B16" s="63" t="s">
        <v>11</v>
      </c>
      <c r="C16" s="163" t="s">
        <v>1025</v>
      </c>
      <c r="D16" s="163" t="s">
        <v>1029</v>
      </c>
      <c r="E16" s="163" t="s">
        <v>1640</v>
      </c>
      <c r="F16" s="163" t="s">
        <v>382</v>
      </c>
      <c r="G16" s="163" t="s">
        <v>1010</v>
      </c>
      <c r="H16" s="163" t="s">
        <v>1026</v>
      </c>
      <c r="I16" s="163"/>
      <c r="J16" s="163"/>
      <c r="K16" s="163"/>
      <c r="L16" s="163"/>
      <c r="M16" s="163"/>
      <c r="N16" s="163" t="s">
        <v>405</v>
      </c>
    </row>
    <row r="17" spans="1:14" s="2" customFormat="1" ht="13.5" customHeight="1">
      <c r="A17" s="11"/>
      <c r="B17" s="63" t="s">
        <v>18</v>
      </c>
      <c r="C17" s="25">
        <v>0.34930555555555554</v>
      </c>
      <c r="D17" s="25">
        <v>0.3506944444444444</v>
      </c>
      <c r="E17" s="25">
        <v>0.3756944444444445</v>
      </c>
      <c r="F17" s="25">
        <v>0.4826388888888889</v>
      </c>
      <c r="G17" s="25">
        <v>0.7583333333333333</v>
      </c>
      <c r="H17" s="25">
        <v>0.7868055555555555</v>
      </c>
      <c r="I17" s="25"/>
      <c r="J17" s="25"/>
      <c r="K17" s="25"/>
      <c r="L17" s="25"/>
      <c r="M17" s="25"/>
      <c r="N17" s="25">
        <v>0.7909722222222223</v>
      </c>
    </row>
    <row r="18" spans="1:14" s="2" customFormat="1" ht="13.5" customHeight="1">
      <c r="A18" s="11"/>
      <c r="B18" s="63" t="s">
        <v>12</v>
      </c>
      <c r="C18" s="43">
        <v>39423</v>
      </c>
      <c r="D18" s="42">
        <v>39424</v>
      </c>
      <c r="E18" s="42">
        <v>39429</v>
      </c>
      <c r="F18" s="42">
        <v>39498</v>
      </c>
      <c r="G18" s="42">
        <v>39608</v>
      </c>
      <c r="H18" s="42">
        <v>39624</v>
      </c>
      <c r="I18" s="42"/>
      <c r="J18" s="42"/>
      <c r="K18" s="42"/>
      <c r="L18" s="42"/>
      <c r="M18" s="42"/>
      <c r="N18" s="42">
        <v>39629</v>
      </c>
    </row>
    <row r="19" spans="1:14" s="2" customFormat="1" ht="13.5" customHeight="1" thickBot="1">
      <c r="A19" s="11"/>
      <c r="B19" s="64" t="s">
        <v>13</v>
      </c>
      <c r="C19" s="135"/>
      <c r="D19" s="43">
        <v>39428</v>
      </c>
      <c r="E19" s="43">
        <v>39497</v>
      </c>
      <c r="F19" s="43">
        <v>39607</v>
      </c>
      <c r="G19" s="43">
        <v>39623</v>
      </c>
      <c r="H19" s="43">
        <v>39628</v>
      </c>
      <c r="I19" s="43"/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1639</v>
      </c>
      <c r="C20" s="137"/>
      <c r="D20" s="138">
        <f aca="true" t="shared" si="0" ref="D20:M20">IF(ISNUMBER(D18),D19-D18+1,"")</f>
        <v>5</v>
      </c>
      <c r="E20" s="44">
        <f t="shared" si="0"/>
        <v>69</v>
      </c>
      <c r="F20" s="44">
        <f t="shared" si="0"/>
        <v>110</v>
      </c>
      <c r="G20" s="44">
        <f t="shared" si="0"/>
        <v>16</v>
      </c>
      <c r="H20" s="44">
        <f t="shared" si="0"/>
        <v>5</v>
      </c>
      <c r="I20" s="44">
        <f t="shared" si="0"/>
      </c>
      <c r="J20" s="44">
        <f t="shared" si="0"/>
      </c>
      <c r="K20" s="44">
        <f t="shared" si="0"/>
      </c>
      <c r="L20" s="44">
        <f t="shared" si="0"/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1587</v>
      </c>
      <c r="C22" s="75" t="s">
        <v>1022</v>
      </c>
      <c r="D22" s="76" t="s">
        <v>1023</v>
      </c>
      <c r="E22" s="77" t="s">
        <v>1637</v>
      </c>
      <c r="F22" s="196" t="s">
        <v>615</v>
      </c>
      <c r="G22" s="197"/>
      <c r="H22" s="198"/>
      <c r="I22" s="81" t="s">
        <v>1638</v>
      </c>
      <c r="J22" s="76" t="s">
        <v>1023</v>
      </c>
      <c r="K22" s="76" t="s">
        <v>1637</v>
      </c>
      <c r="L22" s="196" t="s">
        <v>1021</v>
      </c>
      <c r="M22" s="197"/>
      <c r="N22" s="198"/>
    </row>
    <row r="23" spans="1:14" s="2" customFormat="1" ht="18.75" customHeight="1">
      <c r="A23" s="11"/>
      <c r="B23" s="214"/>
      <c r="C23" s="161"/>
      <c r="D23" s="161"/>
      <c r="E23" s="20" t="s">
        <v>1016</v>
      </c>
      <c r="F23" s="189"/>
      <c r="G23" s="190"/>
      <c r="H23" s="191"/>
      <c r="I23" s="80"/>
      <c r="J23" s="20"/>
      <c r="K23" s="20" t="s">
        <v>396</v>
      </c>
      <c r="L23" s="189"/>
      <c r="M23" s="190"/>
      <c r="N23" s="191"/>
    </row>
    <row r="24" spans="1:14" s="2" customFormat="1" ht="18.75" customHeight="1">
      <c r="A24" s="11"/>
      <c r="B24" s="214"/>
      <c r="C24" s="162"/>
      <c r="D24" s="162"/>
      <c r="E24" s="78" t="s">
        <v>1018</v>
      </c>
      <c r="F24" s="189"/>
      <c r="G24" s="190"/>
      <c r="H24" s="191"/>
      <c r="I24" s="80"/>
      <c r="J24" s="20"/>
      <c r="K24" s="79" t="s">
        <v>1019</v>
      </c>
      <c r="L24" s="189"/>
      <c r="M24" s="190"/>
      <c r="N24" s="191"/>
    </row>
    <row r="25" spans="1:14" s="2" customFormat="1" ht="18.75" customHeight="1">
      <c r="A25" s="11" t="s">
        <v>821</v>
      </c>
      <c r="B25" s="214"/>
      <c r="C25" s="161"/>
      <c r="D25" s="161"/>
      <c r="E25" s="20" t="s">
        <v>1636</v>
      </c>
      <c r="F25" s="189"/>
      <c r="G25" s="190"/>
      <c r="H25" s="191"/>
      <c r="I25" s="80"/>
      <c r="J25" s="20"/>
      <c r="K25" s="20" t="s">
        <v>1635</v>
      </c>
      <c r="L25" s="189"/>
      <c r="M25" s="190"/>
      <c r="N25" s="191"/>
    </row>
    <row r="26" spans="1:14" s="2" customFormat="1" ht="18.75" customHeight="1">
      <c r="A26" s="11"/>
      <c r="B26" s="215"/>
      <c r="C26" s="161"/>
      <c r="D26" s="161"/>
      <c r="E26" s="165" t="s">
        <v>1017</v>
      </c>
      <c r="F26" s="189"/>
      <c r="G26" s="190"/>
      <c r="H26" s="191"/>
      <c r="I26" s="80"/>
      <c r="J26" s="20"/>
      <c r="K26" s="20" t="s">
        <v>1016</v>
      </c>
      <c r="L26" s="189"/>
      <c r="M26" s="190"/>
      <c r="N26" s="191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70"/>
    </row>
    <row r="29" spans="1:14" s="2" customFormat="1" ht="13.5" customHeight="1">
      <c r="A29" s="11"/>
      <c r="B29" s="104"/>
      <c r="C29" s="111" t="s">
        <v>16</v>
      </c>
      <c r="D29" s="112" t="s">
        <v>189</v>
      </c>
      <c r="E29" s="112" t="s">
        <v>1014</v>
      </c>
      <c r="F29" s="112" t="s">
        <v>1013</v>
      </c>
      <c r="G29" s="112" t="s">
        <v>1012</v>
      </c>
      <c r="H29" s="112" t="s">
        <v>1634</v>
      </c>
      <c r="I29" s="112" t="s">
        <v>1010</v>
      </c>
      <c r="J29" s="112" t="s">
        <v>1633</v>
      </c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1008</v>
      </c>
      <c r="C30" s="123">
        <v>0.0798611111111111</v>
      </c>
      <c r="D30" s="124"/>
      <c r="E30" s="124"/>
      <c r="F30" s="124"/>
      <c r="G30" s="124">
        <v>0.27499999999999997</v>
      </c>
      <c r="H30" s="124"/>
      <c r="I30" s="124"/>
      <c r="J30" s="124"/>
      <c r="K30" s="124"/>
      <c r="L30" s="125"/>
      <c r="M30" s="117">
        <f>SUM(C30:L30)</f>
        <v>0.35486111111111107</v>
      </c>
      <c r="N30" s="126"/>
    </row>
    <row r="31" spans="1:14" s="2" customFormat="1" ht="13.5" customHeight="1">
      <c r="A31" s="11"/>
      <c r="B31" s="106" t="s">
        <v>1007</v>
      </c>
      <c r="C31" s="114">
        <v>0.10694444444444444</v>
      </c>
      <c r="D31" s="32"/>
      <c r="E31" s="32"/>
      <c r="F31" s="32"/>
      <c r="G31" s="32">
        <v>0.27569444444444446</v>
      </c>
      <c r="H31" s="32"/>
      <c r="I31" s="32">
        <v>0.02847222222222222</v>
      </c>
      <c r="J31" s="32"/>
      <c r="K31" s="32"/>
      <c r="L31" s="115"/>
      <c r="M31" s="118">
        <f>SUM(C31:L31)</f>
        <v>0.41111111111111115</v>
      </c>
      <c r="N31" s="122"/>
    </row>
    <row r="32" spans="1:15" s="2" customFormat="1" ht="13.5" customHeight="1">
      <c r="A32" s="11"/>
      <c r="B32" s="107" t="s">
        <v>1632</v>
      </c>
      <c r="C32" s="130"/>
      <c r="D32" s="131"/>
      <c r="E32" s="131"/>
      <c r="F32" s="131"/>
      <c r="G32" s="131"/>
      <c r="H32" s="131"/>
      <c r="I32" s="131"/>
      <c r="J32" s="131"/>
      <c r="K32" s="131"/>
      <c r="L32" s="132"/>
      <c r="M32" s="133">
        <f>SUM(C32:L32)</f>
        <v>0</v>
      </c>
      <c r="N32" s="120"/>
      <c r="O32" s="4"/>
    </row>
    <row r="33" spans="1:15" s="2" customFormat="1" ht="13.5" customHeight="1" thickBot="1">
      <c r="A33" s="11"/>
      <c r="B33" s="110" t="s">
        <v>1006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24" t="s">
        <v>1005</v>
      </c>
      <c r="C35" s="194" t="s">
        <v>1631</v>
      </c>
      <c r="D35" s="195"/>
      <c r="E35" s="194" t="s">
        <v>1630</v>
      </c>
      <c r="F35" s="195"/>
      <c r="G35" s="194" t="s">
        <v>1629</v>
      </c>
      <c r="H35" s="195"/>
      <c r="I35" s="194" t="s">
        <v>1628</v>
      </c>
      <c r="J35" s="195"/>
      <c r="K35" s="194" t="s">
        <v>1627</v>
      </c>
      <c r="L35" s="195"/>
      <c r="M35" s="194"/>
      <c r="N35" s="195"/>
    </row>
    <row r="36" spans="1:14" s="2" customFormat="1" ht="19.5" customHeight="1">
      <c r="A36" s="11"/>
      <c r="B36" s="225"/>
      <c r="C36" s="194"/>
      <c r="D36" s="195"/>
      <c r="E36" s="194"/>
      <c r="F36" s="195"/>
      <c r="G36" s="194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6"/>
      <c r="C42" s="47"/>
      <c r="D42" s="48"/>
      <c r="E42" s="47"/>
      <c r="F42" s="47"/>
      <c r="G42" s="47"/>
      <c r="H42" s="47"/>
      <c r="I42" s="47"/>
      <c r="J42" s="47"/>
      <c r="K42" s="47"/>
      <c r="L42" s="47"/>
      <c r="M42" s="47"/>
      <c r="N42" s="11"/>
    </row>
    <row r="43" spans="1:14" s="2" customFormat="1" ht="15">
      <c r="A43" s="11"/>
      <c r="B43" s="193" t="s">
        <v>966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>
        <v>4</v>
      </c>
      <c r="B44" s="232" t="s">
        <v>1626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233"/>
    </row>
    <row r="45" spans="1:14" s="2" customFormat="1" ht="12" customHeight="1">
      <c r="A45" s="170">
        <v>0.5395833333333333</v>
      </c>
      <c r="B45" s="232" t="s">
        <v>1625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233"/>
    </row>
    <row r="46" spans="1:14" s="2" customFormat="1" ht="12" customHeight="1">
      <c r="A46" s="11"/>
      <c r="B46" s="17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5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27" t="s">
        <v>1624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1" customFormat="1" ht="11.25">
      <c r="B55" s="10" t="s">
        <v>959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958</v>
      </c>
      <c r="N55" s="88" t="s">
        <v>1623</v>
      </c>
      <c r="O55" s="7"/>
    </row>
    <row r="56" spans="2:15" s="53" customFormat="1" ht="21.75" customHeight="1">
      <c r="B56" s="71" t="s">
        <v>85</v>
      </c>
      <c r="C56" s="89" t="s">
        <v>955</v>
      </c>
      <c r="D56" s="89" t="s">
        <v>51</v>
      </c>
      <c r="E56" s="92" t="s">
        <v>1622</v>
      </c>
      <c r="F56" s="89" t="s">
        <v>50</v>
      </c>
      <c r="G56" s="93" t="s">
        <v>956</v>
      </c>
      <c r="H56" s="93" t="s">
        <v>954</v>
      </c>
      <c r="I56" s="93" t="s">
        <v>953</v>
      </c>
      <c r="J56" s="219" t="s">
        <v>952</v>
      </c>
      <c r="K56" s="220"/>
      <c r="L56" s="221"/>
      <c r="M56" s="222" t="s">
        <v>951</v>
      </c>
      <c r="N56" s="223"/>
      <c r="O56" s="8"/>
    </row>
    <row r="57" spans="2:15" s="51" customFormat="1" ht="22.5" customHeight="1">
      <c r="B57" s="98" t="s">
        <v>950</v>
      </c>
      <c r="C57" s="55">
        <v>-158.1</v>
      </c>
      <c r="D57" s="55">
        <v>-163</v>
      </c>
      <c r="E57" s="96" t="s">
        <v>949</v>
      </c>
      <c r="F57" s="55">
        <v>26.9</v>
      </c>
      <c r="G57" s="55">
        <v>22.9</v>
      </c>
      <c r="H57" s="97" t="s">
        <v>948</v>
      </c>
      <c r="I57" s="142">
        <v>1</v>
      </c>
      <c r="J57" s="56" t="s">
        <v>947</v>
      </c>
      <c r="K57" s="207">
        <v>7.2</v>
      </c>
      <c r="L57" s="208"/>
      <c r="M57" s="207" t="s">
        <v>942</v>
      </c>
      <c r="N57" s="209"/>
      <c r="O57" s="7"/>
    </row>
    <row r="58" spans="2:15" s="51" customFormat="1" ht="22.5" customHeight="1">
      <c r="B58" s="98" t="s">
        <v>1621</v>
      </c>
      <c r="C58" s="55">
        <v>-153.2</v>
      </c>
      <c r="D58" s="55">
        <v>-158.2</v>
      </c>
      <c r="E58" s="97" t="s">
        <v>945</v>
      </c>
      <c r="F58" s="142">
        <v>10</v>
      </c>
      <c r="G58" s="142">
        <v>10</v>
      </c>
      <c r="H58" s="97" t="s">
        <v>944</v>
      </c>
      <c r="I58" s="142">
        <v>0</v>
      </c>
      <c r="J58" s="56" t="s">
        <v>943</v>
      </c>
      <c r="K58" s="207">
        <v>7.2</v>
      </c>
      <c r="L58" s="208"/>
      <c r="M58" s="207" t="s">
        <v>942</v>
      </c>
      <c r="N58" s="209"/>
      <c r="O58" s="7"/>
    </row>
    <row r="59" spans="2:15" s="51" customFormat="1" ht="22.5" customHeight="1">
      <c r="B59" s="98" t="s">
        <v>941</v>
      </c>
      <c r="C59" s="55">
        <v>-205.3</v>
      </c>
      <c r="D59" s="55">
        <v>-205.87</v>
      </c>
      <c r="E59" s="97" t="s">
        <v>940</v>
      </c>
      <c r="F59" s="57">
        <v>18</v>
      </c>
      <c r="G59" s="57">
        <v>15</v>
      </c>
      <c r="H59" s="97" t="s">
        <v>939</v>
      </c>
      <c r="I59" s="142">
        <v>0</v>
      </c>
      <c r="J59" s="58" t="s">
        <v>1620</v>
      </c>
      <c r="K59" s="207">
        <v>7.2</v>
      </c>
      <c r="L59" s="208"/>
      <c r="M59" s="207" t="s">
        <v>937</v>
      </c>
      <c r="N59" s="209"/>
      <c r="O59" s="7"/>
    </row>
    <row r="60" spans="2:15" s="51" customFormat="1" ht="22.5" customHeight="1">
      <c r="B60" s="98" t="s">
        <v>936</v>
      </c>
      <c r="C60" s="55">
        <v>-116.5</v>
      </c>
      <c r="D60" s="55">
        <v>-127.54</v>
      </c>
      <c r="E60" s="97" t="s">
        <v>935</v>
      </c>
      <c r="F60" s="57">
        <v>50</v>
      </c>
      <c r="G60" s="57">
        <v>40</v>
      </c>
      <c r="H60" s="97" t="s">
        <v>934</v>
      </c>
      <c r="I60" s="142">
        <v>0</v>
      </c>
      <c r="J60" s="56" t="s">
        <v>61</v>
      </c>
      <c r="K60" s="207">
        <v>7.2</v>
      </c>
      <c r="L60" s="208"/>
      <c r="M60" s="207" t="s">
        <v>932</v>
      </c>
      <c r="N60" s="209"/>
      <c r="O60" s="7"/>
    </row>
    <row r="61" spans="2:15" s="51" customFormat="1" ht="22.5" customHeight="1">
      <c r="B61" s="98" t="s">
        <v>931</v>
      </c>
      <c r="C61" s="55">
        <v>34.9</v>
      </c>
      <c r="D61" s="55">
        <v>30.49</v>
      </c>
      <c r="E61" s="97" t="s">
        <v>1619</v>
      </c>
      <c r="F61" s="57">
        <v>50</v>
      </c>
      <c r="G61" s="57">
        <v>45</v>
      </c>
      <c r="H61" s="96" t="s">
        <v>930</v>
      </c>
      <c r="I61" s="144">
        <v>0</v>
      </c>
      <c r="J61" s="210" t="s">
        <v>929</v>
      </c>
      <c r="K61" s="184"/>
      <c r="L61" s="185"/>
      <c r="M61" s="185"/>
      <c r="N61" s="186"/>
      <c r="O61" s="7"/>
    </row>
    <row r="62" spans="2:15" s="51" customFormat="1" ht="22.5" customHeight="1">
      <c r="B62" s="98" t="s">
        <v>1618</v>
      </c>
      <c r="C62" s="55">
        <v>31</v>
      </c>
      <c r="D62" s="55">
        <v>27.06</v>
      </c>
      <c r="E62" s="97" t="s">
        <v>927</v>
      </c>
      <c r="F62" s="57">
        <v>270</v>
      </c>
      <c r="G62" s="57">
        <v>260</v>
      </c>
      <c r="H62" s="96" t="s">
        <v>926</v>
      </c>
      <c r="I62" s="144">
        <v>1</v>
      </c>
      <c r="J62" s="211"/>
      <c r="K62" s="199"/>
      <c r="L62" s="200"/>
      <c r="M62" s="200"/>
      <c r="N62" s="201"/>
      <c r="O62" s="7"/>
    </row>
    <row r="63" spans="2:15" s="51" customFormat="1" ht="22.5" customHeight="1">
      <c r="B63" s="98" t="s">
        <v>925</v>
      </c>
      <c r="C63" s="55">
        <v>28.3</v>
      </c>
      <c r="D63" s="55">
        <v>24.5</v>
      </c>
      <c r="E63" s="97" t="s">
        <v>924</v>
      </c>
      <c r="F63" s="59">
        <v>4.6</v>
      </c>
      <c r="G63" s="59">
        <v>4.6</v>
      </c>
      <c r="H63" s="96" t="s">
        <v>923</v>
      </c>
      <c r="I63" s="144">
        <v>0</v>
      </c>
      <c r="J63" s="211"/>
      <c r="K63" s="199"/>
      <c r="L63" s="200"/>
      <c r="M63" s="200"/>
      <c r="N63" s="201"/>
      <c r="O63" s="7"/>
    </row>
    <row r="64" spans="2:15" s="51" customFormat="1" ht="22.5" customHeight="1">
      <c r="B64" s="98" t="s">
        <v>922</v>
      </c>
      <c r="C64" s="55">
        <v>27.7</v>
      </c>
      <c r="D64" s="55">
        <v>24.05</v>
      </c>
      <c r="E64" s="97" t="s">
        <v>921</v>
      </c>
      <c r="F64" s="59">
        <v>0.4</v>
      </c>
      <c r="G64" s="61">
        <v>0.5</v>
      </c>
      <c r="H64" s="101"/>
      <c r="I64" s="87"/>
      <c r="J64" s="211"/>
      <c r="K64" s="199"/>
      <c r="L64" s="200"/>
      <c r="M64" s="200"/>
      <c r="N64" s="201"/>
      <c r="O64" s="7"/>
    </row>
    <row r="65" spans="2:15" s="51" customFormat="1" ht="22.5" customHeight="1">
      <c r="B65" s="99" t="s">
        <v>1617</v>
      </c>
      <c r="C65" s="60">
        <v>1.71E-05</v>
      </c>
      <c r="D65" s="60">
        <v>1.73E-05</v>
      </c>
      <c r="E65" s="96" t="s">
        <v>919</v>
      </c>
      <c r="F65" s="55">
        <v>22.8</v>
      </c>
      <c r="G65" s="61">
        <v>13.1</v>
      </c>
      <c r="H65" s="97" t="s">
        <v>918</v>
      </c>
      <c r="I65" s="61" t="s">
        <v>915</v>
      </c>
      <c r="J65" s="211"/>
      <c r="K65" s="199"/>
      <c r="L65" s="200"/>
      <c r="M65" s="200"/>
      <c r="N65" s="201"/>
      <c r="O65" s="7"/>
    </row>
    <row r="66" spans="2:15" s="51" customFormat="1" ht="22.5" customHeight="1">
      <c r="B66" s="100" t="s">
        <v>917</v>
      </c>
      <c r="C66" s="72">
        <v>500</v>
      </c>
      <c r="D66" s="134"/>
      <c r="E66" s="102" t="s">
        <v>916</v>
      </c>
      <c r="F66" s="141">
        <v>30.1</v>
      </c>
      <c r="G66" s="169">
        <v>41.4</v>
      </c>
      <c r="H66" s="102" t="s">
        <v>1616</v>
      </c>
      <c r="I66" s="143" t="s">
        <v>915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914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913</v>
      </c>
      <c r="C69" s="67" t="s">
        <v>912</v>
      </c>
      <c r="D69" s="67" t="s">
        <v>911</v>
      </c>
      <c r="E69" s="67" t="s">
        <v>910</v>
      </c>
      <c r="F69" s="67" t="s">
        <v>1615</v>
      </c>
      <c r="G69" s="67" t="s">
        <v>1614</v>
      </c>
      <c r="H69" s="67" t="s">
        <v>908</v>
      </c>
      <c r="I69" s="82" t="s">
        <v>907</v>
      </c>
      <c r="J69" s="67" t="s">
        <v>1613</v>
      </c>
      <c r="K69" s="82" t="s">
        <v>906</v>
      </c>
      <c r="L69" s="82" t="s">
        <v>905</v>
      </c>
      <c r="M69" s="67" t="s">
        <v>105</v>
      </c>
      <c r="N69" s="83" t="s">
        <v>904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903</v>
      </c>
      <c r="C71" s="70" t="s">
        <v>1612</v>
      </c>
      <c r="D71" s="69" t="s">
        <v>901</v>
      </c>
      <c r="E71" s="70" t="s">
        <v>900</v>
      </c>
      <c r="F71" s="70" t="s">
        <v>1611</v>
      </c>
      <c r="G71" s="70" t="s">
        <v>898</v>
      </c>
      <c r="H71" s="70" t="s">
        <v>897</v>
      </c>
      <c r="I71" s="70" t="s">
        <v>896</v>
      </c>
      <c r="J71" s="70" t="s">
        <v>1610</v>
      </c>
      <c r="K71" s="70" t="s">
        <v>895</v>
      </c>
      <c r="L71" s="70" t="s">
        <v>894</v>
      </c>
      <c r="M71" s="70" t="s">
        <v>893</v>
      </c>
      <c r="N71" s="86" t="s">
        <v>1609</v>
      </c>
    </row>
    <row r="72" spans="1:14" s="2" customFormat="1" ht="24" customHeight="1">
      <c r="A72" s="11"/>
      <c r="B72" s="150">
        <v>0</v>
      </c>
      <c r="C72" s="151">
        <v>1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892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2" t="s">
        <v>891</v>
      </c>
      <c r="C75" s="192"/>
      <c r="D75" s="153">
        <v>0</v>
      </c>
      <c r="E75" s="192" t="s">
        <v>890</v>
      </c>
      <c r="F75" s="192"/>
      <c r="G75" s="156">
        <v>0</v>
      </c>
      <c r="H75" s="192" t="s">
        <v>1608</v>
      </c>
      <c r="I75" s="192"/>
      <c r="J75" s="153">
        <v>0</v>
      </c>
      <c r="K75" s="192" t="s">
        <v>1607</v>
      </c>
      <c r="L75" s="192"/>
      <c r="M75" s="158">
        <v>0</v>
      </c>
      <c r="N75" s="62"/>
      <c r="O75" s="9"/>
    </row>
    <row r="76" spans="2:15" s="51" customFormat="1" ht="18.75" customHeight="1">
      <c r="B76" s="179" t="s">
        <v>889</v>
      </c>
      <c r="C76" s="180"/>
      <c r="D76" s="154">
        <v>0</v>
      </c>
      <c r="E76" s="180" t="s">
        <v>888</v>
      </c>
      <c r="F76" s="180"/>
      <c r="G76" s="154">
        <v>0</v>
      </c>
      <c r="H76" s="180" t="s">
        <v>887</v>
      </c>
      <c r="I76" s="180"/>
      <c r="J76" s="154">
        <v>0</v>
      </c>
      <c r="K76" s="180" t="s">
        <v>886</v>
      </c>
      <c r="L76" s="180"/>
      <c r="M76" s="159">
        <v>0</v>
      </c>
      <c r="N76" s="62"/>
      <c r="O76" s="9"/>
    </row>
    <row r="77" spans="2:15" s="51" customFormat="1" ht="18.75" customHeight="1">
      <c r="B77" s="179" t="s">
        <v>885</v>
      </c>
      <c r="C77" s="180"/>
      <c r="D77" s="154">
        <v>0</v>
      </c>
      <c r="E77" s="180" t="s">
        <v>884</v>
      </c>
      <c r="F77" s="180"/>
      <c r="G77" s="154">
        <v>0</v>
      </c>
      <c r="H77" s="180" t="s">
        <v>883</v>
      </c>
      <c r="I77" s="180"/>
      <c r="J77" s="157">
        <v>0</v>
      </c>
      <c r="K77" s="180" t="s">
        <v>1606</v>
      </c>
      <c r="L77" s="180"/>
      <c r="M77" s="159">
        <v>0</v>
      </c>
      <c r="N77" s="62"/>
      <c r="O77" s="9"/>
    </row>
    <row r="78" spans="2:15" s="51" customFormat="1" ht="18.75" customHeight="1">
      <c r="B78" s="179" t="s">
        <v>1605</v>
      </c>
      <c r="C78" s="180"/>
      <c r="D78" s="154">
        <v>0</v>
      </c>
      <c r="E78" s="180" t="s">
        <v>880</v>
      </c>
      <c r="F78" s="180"/>
      <c r="G78" s="154">
        <v>0</v>
      </c>
      <c r="H78" s="180" t="s">
        <v>879</v>
      </c>
      <c r="I78" s="180"/>
      <c r="J78" s="154">
        <v>0</v>
      </c>
      <c r="K78" s="180" t="s">
        <v>130</v>
      </c>
      <c r="L78" s="180"/>
      <c r="M78" s="159">
        <v>0</v>
      </c>
      <c r="N78" s="62"/>
      <c r="O78" s="9"/>
    </row>
    <row r="79" spans="2:15" s="51" customFormat="1" ht="18.75" customHeight="1">
      <c r="B79" s="179" t="s">
        <v>877</v>
      </c>
      <c r="C79" s="180"/>
      <c r="D79" s="154">
        <v>0</v>
      </c>
      <c r="E79" s="180" t="s">
        <v>876</v>
      </c>
      <c r="F79" s="180"/>
      <c r="G79" s="154">
        <v>0</v>
      </c>
      <c r="H79" s="180" t="s">
        <v>875</v>
      </c>
      <c r="I79" s="180"/>
      <c r="J79" s="157">
        <v>0</v>
      </c>
      <c r="K79" s="180" t="s">
        <v>874</v>
      </c>
      <c r="L79" s="180"/>
      <c r="M79" s="159">
        <v>0</v>
      </c>
      <c r="N79" s="62"/>
      <c r="O79" s="9"/>
    </row>
    <row r="80" spans="2:15" s="51" customFormat="1" ht="18.75" customHeight="1">
      <c r="B80" s="179" t="s">
        <v>873</v>
      </c>
      <c r="C80" s="180"/>
      <c r="D80" s="154">
        <v>0</v>
      </c>
      <c r="E80" s="180" t="s">
        <v>872</v>
      </c>
      <c r="F80" s="180"/>
      <c r="G80" s="154">
        <v>0</v>
      </c>
      <c r="H80" s="180" t="s">
        <v>1604</v>
      </c>
      <c r="I80" s="180"/>
      <c r="J80" s="157">
        <v>0</v>
      </c>
      <c r="K80" s="180" t="s">
        <v>871</v>
      </c>
      <c r="L80" s="180"/>
      <c r="M80" s="159">
        <v>0</v>
      </c>
      <c r="N80" s="62"/>
      <c r="O80" s="9"/>
    </row>
    <row r="81" spans="2:15" s="51" customFormat="1" ht="18.75" customHeight="1">
      <c r="B81" s="179" t="s">
        <v>870</v>
      </c>
      <c r="C81" s="180"/>
      <c r="D81" s="154">
        <v>0</v>
      </c>
      <c r="E81" s="180" t="s">
        <v>180</v>
      </c>
      <c r="F81" s="180"/>
      <c r="G81" s="154">
        <v>0</v>
      </c>
      <c r="H81" s="180" t="s">
        <v>181</v>
      </c>
      <c r="I81" s="180"/>
      <c r="J81" s="154">
        <v>0</v>
      </c>
      <c r="K81" s="180" t="s">
        <v>867</v>
      </c>
      <c r="L81" s="180"/>
      <c r="M81" s="159">
        <v>0</v>
      </c>
      <c r="N81" s="62"/>
      <c r="O81" s="166"/>
    </row>
    <row r="82" spans="2:15" s="51" customFormat="1" ht="18.75" customHeight="1">
      <c r="B82" s="206" t="s">
        <v>1603</v>
      </c>
      <c r="C82" s="188"/>
      <c r="D82" s="155">
        <v>0</v>
      </c>
      <c r="E82" s="188" t="s">
        <v>1602</v>
      </c>
      <c r="F82" s="188"/>
      <c r="G82" s="155">
        <v>1</v>
      </c>
      <c r="H82" s="188" t="s">
        <v>1601</v>
      </c>
      <c r="I82" s="188"/>
      <c r="J82" s="155">
        <v>0</v>
      </c>
      <c r="K82" s="188"/>
      <c r="L82" s="188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1.25">
      <c r="B84" s="10" t="s">
        <v>71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81" t="s">
        <v>1600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3"/>
      <c r="O85" s="7"/>
    </row>
    <row r="86" spans="2:15" s="51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1" customFormat="1" ht="12" customHeight="1">
      <c r="B87" s="176" t="s">
        <v>1599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1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1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1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1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1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1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1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1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1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1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1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1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1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0"/>
  <sheetViews>
    <sheetView zoomScale="130" zoomScaleNormal="130" workbookViewId="0" topLeftCell="A15">
      <selection activeCell="B52" sqref="B52:N52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44115</v>
      </c>
      <c r="D3" s="231"/>
      <c r="E3" s="12"/>
      <c r="F3" s="12"/>
      <c r="G3" s="12"/>
      <c r="H3" s="11"/>
      <c r="I3" s="11"/>
      <c r="J3" s="11"/>
      <c r="K3" s="108" t="s">
        <v>856</v>
      </c>
      <c r="L3" s="167">
        <f>(M31-(M32+M33))/M31*100</f>
        <v>95.57069846678023</v>
      </c>
      <c r="M3" s="109" t="s">
        <v>855</v>
      </c>
      <c r="N3" s="167">
        <f>(M31-M33)/M31*100</f>
        <v>95.57069846678023</v>
      </c>
    </row>
    <row r="4" spans="1:10" s="2" customFormat="1" ht="13.5" customHeight="1">
      <c r="A4" s="11"/>
      <c r="B4" s="17" t="s">
        <v>4</v>
      </c>
      <c r="C4" s="20" t="s">
        <v>1811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1810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1809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1808</v>
      </c>
    </row>
    <row r="9" spans="1:14" s="2" customFormat="1" ht="13.5" customHeight="1">
      <c r="A9" s="11"/>
      <c r="B9" s="17" t="s">
        <v>8</v>
      </c>
      <c r="C9" s="25">
        <v>0.40277777777777773</v>
      </c>
      <c r="D9" s="26">
        <v>2.2</v>
      </c>
      <c r="E9" s="26">
        <v>14.7</v>
      </c>
      <c r="F9" s="26">
        <v>38</v>
      </c>
      <c r="G9" s="27" t="s">
        <v>1804</v>
      </c>
      <c r="H9" s="26">
        <v>3.3</v>
      </c>
      <c r="I9" s="28">
        <v>31.1</v>
      </c>
      <c r="J9" s="29">
        <v>0</v>
      </c>
      <c r="K9" s="11"/>
      <c r="L9" s="21">
        <v>2</v>
      </c>
      <c r="M9" s="73" t="s">
        <v>2</v>
      </c>
      <c r="N9" s="74" t="s">
        <v>140</v>
      </c>
    </row>
    <row r="10" spans="1:15" s="2" customFormat="1" ht="13.5" customHeight="1">
      <c r="A10" s="11"/>
      <c r="B10" s="17" t="s">
        <v>1807</v>
      </c>
      <c r="C10" s="25">
        <v>0.5534722222222223</v>
      </c>
      <c r="D10" s="26">
        <v>1.5</v>
      </c>
      <c r="E10" s="26">
        <v>14.2</v>
      </c>
      <c r="F10" s="26">
        <v>37</v>
      </c>
      <c r="G10" s="27" t="s">
        <v>1806</v>
      </c>
      <c r="H10" s="26">
        <v>3.4</v>
      </c>
      <c r="I10" s="11"/>
      <c r="J10" s="30">
        <v>0</v>
      </c>
      <c r="K10" s="11"/>
      <c r="L10" s="21">
        <v>4</v>
      </c>
      <c r="M10" s="73" t="s">
        <v>33</v>
      </c>
      <c r="N10" s="22" t="s">
        <v>1805</v>
      </c>
      <c r="O10" s="3"/>
    </row>
    <row r="11" spans="1:15" s="2" customFormat="1" ht="13.5" customHeight="1" thickBot="1">
      <c r="A11" s="11"/>
      <c r="B11" s="31" t="s">
        <v>9</v>
      </c>
      <c r="C11" s="32">
        <v>0.7569444444444445</v>
      </c>
      <c r="D11" s="33">
        <v>1.6</v>
      </c>
      <c r="E11" s="33">
        <v>12.9</v>
      </c>
      <c r="F11" s="33">
        <v>61</v>
      </c>
      <c r="G11" s="27" t="s">
        <v>1804</v>
      </c>
      <c r="H11" s="33">
        <v>5.6</v>
      </c>
      <c r="I11" s="11"/>
      <c r="J11" s="168">
        <v>0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24.354166666666664</v>
      </c>
      <c r="D12" s="36">
        <f>AVERAGE(D9:D11)</f>
        <v>1.7666666666666668</v>
      </c>
      <c r="E12" s="36">
        <f>AVERAGE(E9:E11)</f>
        <v>13.933333333333332</v>
      </c>
      <c r="F12" s="37">
        <f>AVERAGE(F9:F11)</f>
        <v>45.333333333333336</v>
      </c>
      <c r="G12" s="11"/>
      <c r="H12" s="38">
        <f>AVERAGE(H9:H11)</f>
        <v>4.1</v>
      </c>
      <c r="I12" s="11"/>
      <c r="J12" s="39">
        <f>AVERAGE(J9:J11)</f>
        <v>0</v>
      </c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45"/>
      <c r="I14" s="170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845</v>
      </c>
      <c r="D15" s="41" t="s">
        <v>1038</v>
      </c>
      <c r="E15" s="41" t="s">
        <v>1803</v>
      </c>
      <c r="F15" s="41" t="s">
        <v>1802</v>
      </c>
      <c r="G15" s="41" t="s">
        <v>1801</v>
      </c>
      <c r="H15" s="41" t="s">
        <v>637</v>
      </c>
      <c r="I15" s="41" t="s">
        <v>1800</v>
      </c>
      <c r="J15" s="41" t="s">
        <v>1799</v>
      </c>
      <c r="K15" s="41" t="s">
        <v>1798</v>
      </c>
      <c r="L15" s="41" t="s">
        <v>1797</v>
      </c>
      <c r="M15" s="41" t="s">
        <v>1796</v>
      </c>
      <c r="N15" s="40" t="s">
        <v>1795</v>
      </c>
    </row>
    <row r="16" spans="1:14" s="2" customFormat="1" ht="18.75" customHeight="1">
      <c r="A16" s="11"/>
      <c r="B16" s="63" t="s">
        <v>11</v>
      </c>
      <c r="C16" s="163" t="s">
        <v>1791</v>
      </c>
      <c r="D16" s="163" t="s">
        <v>1794</v>
      </c>
      <c r="E16" s="163" t="s">
        <v>1793</v>
      </c>
      <c r="F16" s="163" t="s">
        <v>1356</v>
      </c>
      <c r="G16" s="163" t="s">
        <v>148</v>
      </c>
      <c r="H16" s="163" t="s">
        <v>1792</v>
      </c>
      <c r="I16" s="163"/>
      <c r="J16" s="163"/>
      <c r="K16" s="163"/>
      <c r="L16" s="163"/>
      <c r="M16" s="163"/>
      <c r="N16" s="163" t="s">
        <v>1791</v>
      </c>
    </row>
    <row r="17" spans="1:14" s="2" customFormat="1" ht="13.5" customHeight="1">
      <c r="A17" s="11"/>
      <c r="B17" s="63" t="s">
        <v>18</v>
      </c>
      <c r="C17" s="25">
        <v>0.3625</v>
      </c>
      <c r="D17" s="25">
        <v>0.3638888888888889</v>
      </c>
      <c r="E17" s="25">
        <v>0.3819444444444444</v>
      </c>
      <c r="F17" s="25">
        <v>0.4784722222222222</v>
      </c>
      <c r="G17" s="25">
        <v>0.7604166666666666</v>
      </c>
      <c r="H17" s="25">
        <v>0.7895833333333333</v>
      </c>
      <c r="I17" s="25"/>
      <c r="J17" s="25"/>
      <c r="K17" s="25"/>
      <c r="L17" s="25"/>
      <c r="M17" s="25"/>
      <c r="N17" s="25">
        <v>0.7944444444444444</v>
      </c>
    </row>
    <row r="18" spans="1:14" s="2" customFormat="1" ht="13.5" customHeight="1">
      <c r="A18" s="11"/>
      <c r="B18" s="63" t="s">
        <v>12</v>
      </c>
      <c r="C18" s="43">
        <v>39630</v>
      </c>
      <c r="D18" s="42">
        <v>39631</v>
      </c>
      <c r="E18" s="42">
        <v>39636</v>
      </c>
      <c r="F18" s="42">
        <v>39691</v>
      </c>
      <c r="G18" s="42">
        <v>39822</v>
      </c>
      <c r="H18" s="42">
        <v>39839</v>
      </c>
      <c r="I18" s="42"/>
      <c r="J18" s="42"/>
      <c r="K18" s="42"/>
      <c r="L18" s="42"/>
      <c r="M18" s="42"/>
      <c r="N18" s="42">
        <v>39844</v>
      </c>
    </row>
    <row r="19" spans="1:14" s="2" customFormat="1" ht="13.5" customHeight="1" thickBot="1">
      <c r="A19" s="11"/>
      <c r="B19" s="64" t="s">
        <v>13</v>
      </c>
      <c r="C19" s="135"/>
      <c r="D19" s="43">
        <v>39635</v>
      </c>
      <c r="E19" s="43">
        <v>39690</v>
      </c>
      <c r="F19" s="43">
        <v>39821</v>
      </c>
      <c r="G19" s="43">
        <v>39838</v>
      </c>
      <c r="H19" s="43">
        <v>39843</v>
      </c>
      <c r="I19" s="43"/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1790</v>
      </c>
      <c r="C20" s="137"/>
      <c r="D20" s="138">
        <f aca="true" t="shared" si="0" ref="D20:M20">IF(ISNUMBER(D18),D19-D18+1,"")</f>
        <v>5</v>
      </c>
      <c r="E20" s="44">
        <f t="shared" si="0"/>
        <v>55</v>
      </c>
      <c r="F20" s="44">
        <f t="shared" si="0"/>
        <v>131</v>
      </c>
      <c r="G20" s="44">
        <f t="shared" si="0"/>
        <v>17</v>
      </c>
      <c r="H20" s="44">
        <f t="shared" si="0"/>
        <v>5</v>
      </c>
      <c r="I20" s="44">
        <f t="shared" si="0"/>
      </c>
      <c r="J20" s="44">
        <f t="shared" si="0"/>
      </c>
      <c r="K20" s="44">
        <f t="shared" si="0"/>
      </c>
      <c r="L20" s="44">
        <f t="shared" si="0"/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1587</v>
      </c>
      <c r="C22" s="75" t="s">
        <v>1788</v>
      </c>
      <c r="D22" s="76" t="s">
        <v>1787</v>
      </c>
      <c r="E22" s="77" t="s">
        <v>1786</v>
      </c>
      <c r="F22" s="196" t="s">
        <v>1789</v>
      </c>
      <c r="G22" s="197"/>
      <c r="H22" s="198"/>
      <c r="I22" s="81" t="s">
        <v>1788</v>
      </c>
      <c r="J22" s="76" t="s">
        <v>1787</v>
      </c>
      <c r="K22" s="76" t="s">
        <v>1786</v>
      </c>
      <c r="L22" s="196" t="s">
        <v>134</v>
      </c>
      <c r="M22" s="197"/>
      <c r="N22" s="198"/>
    </row>
    <row r="23" spans="1:14" s="2" customFormat="1" ht="18.75" customHeight="1">
      <c r="A23" s="11"/>
      <c r="B23" s="214"/>
      <c r="C23" s="161"/>
      <c r="D23" s="161"/>
      <c r="E23" s="20" t="s">
        <v>1783</v>
      </c>
      <c r="F23" s="189"/>
      <c r="G23" s="190"/>
      <c r="H23" s="191"/>
      <c r="I23" s="80"/>
      <c r="J23" s="20"/>
      <c r="K23" s="20" t="s">
        <v>1784</v>
      </c>
      <c r="L23" s="189"/>
      <c r="M23" s="190"/>
      <c r="N23" s="191"/>
    </row>
    <row r="24" spans="1:14" s="2" customFormat="1" ht="18.75" customHeight="1">
      <c r="A24" s="11"/>
      <c r="B24" s="214"/>
      <c r="C24" s="162"/>
      <c r="D24" s="162"/>
      <c r="E24" s="78" t="s">
        <v>1785</v>
      </c>
      <c r="F24" s="189"/>
      <c r="G24" s="190"/>
      <c r="H24" s="191"/>
      <c r="I24" s="80"/>
      <c r="J24" s="20"/>
      <c r="K24" s="79" t="s">
        <v>391</v>
      </c>
      <c r="L24" s="189"/>
      <c r="M24" s="190"/>
      <c r="N24" s="191"/>
    </row>
    <row r="25" spans="1:14" s="2" customFormat="1" ht="18.75" customHeight="1">
      <c r="A25" s="11" t="s">
        <v>96</v>
      </c>
      <c r="B25" s="214"/>
      <c r="C25" s="161"/>
      <c r="D25" s="161"/>
      <c r="E25" s="20" t="s">
        <v>391</v>
      </c>
      <c r="F25" s="189"/>
      <c r="G25" s="190"/>
      <c r="H25" s="191"/>
      <c r="I25" s="80"/>
      <c r="J25" s="20"/>
      <c r="K25" s="20" t="s">
        <v>1785</v>
      </c>
      <c r="L25" s="189"/>
      <c r="M25" s="190"/>
      <c r="N25" s="191"/>
    </row>
    <row r="26" spans="1:14" s="2" customFormat="1" ht="18.75" customHeight="1">
      <c r="A26" s="11"/>
      <c r="B26" s="215"/>
      <c r="C26" s="161"/>
      <c r="D26" s="161"/>
      <c r="E26" s="165" t="s">
        <v>1784</v>
      </c>
      <c r="F26" s="189"/>
      <c r="G26" s="190"/>
      <c r="H26" s="191"/>
      <c r="I26" s="80"/>
      <c r="J26" s="20"/>
      <c r="K26" s="20" t="s">
        <v>1783</v>
      </c>
      <c r="L26" s="189"/>
      <c r="M26" s="190"/>
      <c r="N26" s="191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70"/>
    </row>
    <row r="29" spans="1:14" s="2" customFormat="1" ht="13.5" customHeight="1">
      <c r="A29" s="11"/>
      <c r="B29" s="104"/>
      <c r="C29" s="111" t="s">
        <v>16</v>
      </c>
      <c r="D29" s="112" t="s">
        <v>1782</v>
      </c>
      <c r="E29" s="112" t="s">
        <v>1781</v>
      </c>
      <c r="F29" s="112" t="s">
        <v>1780</v>
      </c>
      <c r="G29" s="112" t="s">
        <v>1779</v>
      </c>
      <c r="H29" s="112" t="s">
        <v>193</v>
      </c>
      <c r="I29" s="112" t="s">
        <v>1778</v>
      </c>
      <c r="J29" s="112" t="s">
        <v>1777</v>
      </c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1776</v>
      </c>
      <c r="C30" s="123">
        <v>0.07708333333333334</v>
      </c>
      <c r="D30" s="124"/>
      <c r="E30" s="124">
        <v>0.27708333333333335</v>
      </c>
      <c r="F30" s="124"/>
      <c r="G30" s="124"/>
      <c r="H30" s="124"/>
      <c r="I30" s="124"/>
      <c r="J30" s="124"/>
      <c r="K30" s="124"/>
      <c r="L30" s="125"/>
      <c r="M30" s="117">
        <f>SUM(C30:L30)</f>
        <v>0.3541666666666667</v>
      </c>
      <c r="N30" s="126"/>
    </row>
    <row r="31" spans="1:14" s="2" customFormat="1" ht="13.5" customHeight="1">
      <c r="A31" s="11"/>
      <c r="B31" s="106" t="s">
        <v>1775</v>
      </c>
      <c r="C31" s="114">
        <v>0.09652777777777777</v>
      </c>
      <c r="D31" s="32"/>
      <c r="E31" s="32">
        <v>0.28194444444444444</v>
      </c>
      <c r="F31" s="32"/>
      <c r="G31" s="32"/>
      <c r="H31" s="32"/>
      <c r="I31" s="32">
        <v>0.029166666666666664</v>
      </c>
      <c r="J31" s="32"/>
      <c r="K31" s="32"/>
      <c r="L31" s="115"/>
      <c r="M31" s="118">
        <f>SUM(C31:L31)</f>
        <v>0.4076388888888889</v>
      </c>
      <c r="N31" s="122"/>
    </row>
    <row r="32" spans="1:15" s="2" customFormat="1" ht="13.5" customHeight="1">
      <c r="A32" s="11"/>
      <c r="B32" s="107" t="s">
        <v>35</v>
      </c>
      <c r="C32" s="130"/>
      <c r="D32" s="131"/>
      <c r="E32" s="131"/>
      <c r="F32" s="131"/>
      <c r="G32" s="131"/>
      <c r="H32" s="131"/>
      <c r="I32" s="131"/>
      <c r="J32" s="131"/>
      <c r="K32" s="131"/>
      <c r="L32" s="132"/>
      <c r="M32" s="133">
        <f>SUM(C32:L32)</f>
        <v>0</v>
      </c>
      <c r="N32" s="120"/>
      <c r="O32" s="4"/>
    </row>
    <row r="33" spans="1:15" s="2" customFormat="1" ht="13.5" customHeight="1" thickBot="1">
      <c r="A33" s="11"/>
      <c r="B33" s="110" t="s">
        <v>1774</v>
      </c>
      <c r="C33" s="127">
        <v>0.018055555555555557</v>
      </c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0.018055555555555557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24" t="s">
        <v>1773</v>
      </c>
      <c r="C35" s="194" t="s">
        <v>1772</v>
      </c>
      <c r="D35" s="195"/>
      <c r="E35" s="194" t="s">
        <v>1771</v>
      </c>
      <c r="F35" s="195"/>
      <c r="G35" s="194" t="s">
        <v>1770</v>
      </c>
      <c r="H35" s="195"/>
      <c r="I35" s="194" t="s">
        <v>1769</v>
      </c>
      <c r="J35" s="195"/>
      <c r="K35" s="194" t="s">
        <v>1768</v>
      </c>
      <c r="L35" s="195"/>
      <c r="M35" s="194" t="s">
        <v>1767</v>
      </c>
      <c r="N35" s="195"/>
    </row>
    <row r="36" spans="1:14" s="2" customFormat="1" ht="19.5" customHeight="1">
      <c r="A36" s="11"/>
      <c r="B36" s="225"/>
      <c r="C36" s="194"/>
      <c r="D36" s="195"/>
      <c r="E36" s="194"/>
      <c r="F36" s="195"/>
      <c r="G36" s="194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6"/>
      <c r="C42" s="47"/>
      <c r="D42" s="48"/>
      <c r="E42" s="47"/>
      <c r="F42" s="47"/>
      <c r="G42" s="47"/>
      <c r="H42" s="47"/>
      <c r="I42" s="47"/>
      <c r="J42" s="47"/>
      <c r="K42" s="47"/>
      <c r="L42" s="47"/>
      <c r="M42" s="47"/>
      <c r="N42" s="11"/>
    </row>
    <row r="43" spans="1:14" s="2" customFormat="1" ht="15">
      <c r="A43" s="11"/>
      <c r="B43" s="193" t="s">
        <v>1766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>
        <v>4</v>
      </c>
      <c r="B44" s="232" t="s">
        <v>1765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233"/>
    </row>
    <row r="45" spans="1:14" s="2" customFormat="1" ht="12" customHeight="1">
      <c r="A45" s="170">
        <v>0.5395833333333333</v>
      </c>
      <c r="B45" s="232" t="s">
        <v>1764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233"/>
    </row>
    <row r="46" spans="1:14" s="2" customFormat="1" ht="12" customHeight="1">
      <c r="A46" s="11"/>
      <c r="B46" s="234" t="s">
        <v>1763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 t="s">
        <v>1762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 t="s">
        <v>1761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 t="s">
        <v>1760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 t="s">
        <v>1759</v>
      </c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3" t="s">
        <v>1758</v>
      </c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5"/>
    </row>
    <row r="52" spans="1:14" s="2" customFormat="1" ht="12" customHeight="1">
      <c r="A52" s="11"/>
      <c r="B52" s="173" t="s">
        <v>1757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 t="s">
        <v>1756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27" t="s">
        <v>1755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1" customFormat="1" ht="11.25">
      <c r="B55" s="10" t="s">
        <v>1754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1753</v>
      </c>
      <c r="N55" s="88" t="s">
        <v>1752</v>
      </c>
      <c r="O55" s="7"/>
    </row>
    <row r="56" spans="2:15" s="53" customFormat="1" ht="21.75" customHeight="1">
      <c r="B56" s="71" t="s">
        <v>1751</v>
      </c>
      <c r="C56" s="89" t="s">
        <v>1749</v>
      </c>
      <c r="D56" s="89" t="s">
        <v>1748</v>
      </c>
      <c r="E56" s="92" t="s">
        <v>1750</v>
      </c>
      <c r="F56" s="89" t="s">
        <v>1749</v>
      </c>
      <c r="G56" s="93" t="s">
        <v>1748</v>
      </c>
      <c r="H56" s="93" t="s">
        <v>1747</v>
      </c>
      <c r="I56" s="93" t="s">
        <v>1746</v>
      </c>
      <c r="J56" s="219" t="s">
        <v>1745</v>
      </c>
      <c r="K56" s="220"/>
      <c r="L56" s="221"/>
      <c r="M56" s="222" t="s">
        <v>1744</v>
      </c>
      <c r="N56" s="223"/>
      <c r="O56" s="8"/>
    </row>
    <row r="57" spans="2:15" s="51" customFormat="1" ht="22.5" customHeight="1">
      <c r="B57" s="98" t="s">
        <v>1743</v>
      </c>
      <c r="C57" s="55">
        <v>-157.72</v>
      </c>
      <c r="D57" s="55">
        <v>-162.3</v>
      </c>
      <c r="E57" s="96" t="s">
        <v>1742</v>
      </c>
      <c r="F57" s="55">
        <v>25.2</v>
      </c>
      <c r="G57" s="55">
        <v>26.2</v>
      </c>
      <c r="H57" s="97" t="s">
        <v>1741</v>
      </c>
      <c r="I57" s="142">
        <v>0</v>
      </c>
      <c r="J57" s="56" t="s">
        <v>1740</v>
      </c>
      <c r="K57" s="207">
        <v>7.2</v>
      </c>
      <c r="L57" s="208"/>
      <c r="M57" s="207" t="s">
        <v>1735</v>
      </c>
      <c r="N57" s="209"/>
      <c r="O57" s="7"/>
    </row>
    <row r="58" spans="2:15" s="51" customFormat="1" ht="22.5" customHeight="1">
      <c r="B58" s="98" t="s">
        <v>1739</v>
      </c>
      <c r="C58" s="55">
        <v>-152.91</v>
      </c>
      <c r="D58" s="55">
        <v>-157.3</v>
      </c>
      <c r="E58" s="97" t="s">
        <v>1738</v>
      </c>
      <c r="F58" s="142">
        <v>10</v>
      </c>
      <c r="G58" s="142">
        <v>21</v>
      </c>
      <c r="H58" s="97" t="s">
        <v>1737</v>
      </c>
      <c r="I58" s="142">
        <v>0</v>
      </c>
      <c r="J58" s="56" t="s">
        <v>1736</v>
      </c>
      <c r="K58" s="207">
        <v>7.2</v>
      </c>
      <c r="L58" s="208"/>
      <c r="M58" s="207" t="s">
        <v>1735</v>
      </c>
      <c r="N58" s="209"/>
      <c r="O58" s="7"/>
    </row>
    <row r="59" spans="2:15" s="51" customFormat="1" ht="22.5" customHeight="1">
      <c r="B59" s="98" t="s">
        <v>59</v>
      </c>
      <c r="C59" s="55">
        <v>-168.18</v>
      </c>
      <c r="D59" s="55">
        <v>-211.1</v>
      </c>
      <c r="E59" s="97" t="s">
        <v>164</v>
      </c>
      <c r="F59" s="57">
        <v>20</v>
      </c>
      <c r="G59" s="57">
        <v>20</v>
      </c>
      <c r="H59" s="97" t="s">
        <v>1734</v>
      </c>
      <c r="I59" s="142">
        <v>0</v>
      </c>
      <c r="J59" s="58" t="s">
        <v>1733</v>
      </c>
      <c r="K59" s="207">
        <v>7.2</v>
      </c>
      <c r="L59" s="208"/>
      <c r="M59" s="207" t="s">
        <v>1732</v>
      </c>
      <c r="N59" s="209"/>
      <c r="O59" s="7"/>
    </row>
    <row r="60" spans="2:15" s="51" customFormat="1" ht="22.5" customHeight="1">
      <c r="B60" s="98" t="s">
        <v>1731</v>
      </c>
      <c r="C60" s="55">
        <v>-115.21</v>
      </c>
      <c r="D60" s="55">
        <v>-126.4</v>
      </c>
      <c r="E60" s="97" t="s">
        <v>1730</v>
      </c>
      <c r="F60" s="57">
        <v>50</v>
      </c>
      <c r="G60" s="57">
        <v>42</v>
      </c>
      <c r="H60" s="97" t="s">
        <v>1729</v>
      </c>
      <c r="I60" s="142">
        <v>0</v>
      </c>
      <c r="J60" s="56" t="s">
        <v>1728</v>
      </c>
      <c r="K60" s="207">
        <v>7.2</v>
      </c>
      <c r="L60" s="208"/>
      <c r="M60" s="207" t="s">
        <v>199</v>
      </c>
      <c r="N60" s="209"/>
      <c r="O60" s="7"/>
    </row>
    <row r="61" spans="2:15" s="51" customFormat="1" ht="22.5" customHeight="1">
      <c r="B61" s="98" t="s">
        <v>1727</v>
      </c>
      <c r="C61" s="55">
        <v>32.67</v>
      </c>
      <c r="D61" s="55">
        <v>27.3</v>
      </c>
      <c r="E61" s="97" t="s">
        <v>1726</v>
      </c>
      <c r="F61" s="57">
        <v>50</v>
      </c>
      <c r="G61" s="57">
        <v>45</v>
      </c>
      <c r="H61" s="96" t="s">
        <v>63</v>
      </c>
      <c r="I61" s="144">
        <v>3</v>
      </c>
      <c r="J61" s="210" t="s">
        <v>1725</v>
      </c>
      <c r="K61" s="184"/>
      <c r="L61" s="185"/>
      <c r="M61" s="185"/>
      <c r="N61" s="186"/>
      <c r="O61" s="7"/>
    </row>
    <row r="62" spans="2:15" s="51" customFormat="1" ht="22.5" customHeight="1">
      <c r="B62" s="98" t="s">
        <v>1724</v>
      </c>
      <c r="C62" s="55">
        <v>28.1</v>
      </c>
      <c r="D62" s="55">
        <v>23.6</v>
      </c>
      <c r="E62" s="97" t="s">
        <v>1723</v>
      </c>
      <c r="F62" s="57">
        <v>270</v>
      </c>
      <c r="G62" s="57">
        <v>265</v>
      </c>
      <c r="H62" s="96" t="s">
        <v>1722</v>
      </c>
      <c r="I62" s="144">
        <v>0</v>
      </c>
      <c r="J62" s="211"/>
      <c r="K62" s="199"/>
      <c r="L62" s="200"/>
      <c r="M62" s="200"/>
      <c r="N62" s="201"/>
      <c r="O62" s="7"/>
    </row>
    <row r="63" spans="2:15" s="51" customFormat="1" ht="22.5" customHeight="1">
      <c r="B63" s="98" t="s">
        <v>1721</v>
      </c>
      <c r="C63" s="55">
        <v>25.19</v>
      </c>
      <c r="D63" s="55">
        <v>20.9</v>
      </c>
      <c r="E63" s="97" t="s">
        <v>1720</v>
      </c>
      <c r="F63" s="59">
        <v>4.8</v>
      </c>
      <c r="G63" s="59">
        <v>4.9</v>
      </c>
      <c r="H63" s="96" t="s">
        <v>1719</v>
      </c>
      <c r="I63" s="144">
        <v>0</v>
      </c>
      <c r="J63" s="211"/>
      <c r="K63" s="199"/>
      <c r="L63" s="200"/>
      <c r="M63" s="200"/>
      <c r="N63" s="201"/>
      <c r="O63" s="7"/>
    </row>
    <row r="64" spans="2:15" s="51" customFormat="1" ht="22.5" customHeight="1">
      <c r="B64" s="98" t="s">
        <v>1718</v>
      </c>
      <c r="C64" s="55">
        <v>24.49</v>
      </c>
      <c r="D64" s="55">
        <v>20.4</v>
      </c>
      <c r="E64" s="97" t="s">
        <v>1717</v>
      </c>
      <c r="F64" s="59">
        <v>0.4</v>
      </c>
      <c r="G64" s="61">
        <v>0.4</v>
      </c>
      <c r="H64" s="101"/>
      <c r="I64" s="87"/>
      <c r="J64" s="211"/>
      <c r="K64" s="199"/>
      <c r="L64" s="200"/>
      <c r="M64" s="200"/>
      <c r="N64" s="201"/>
      <c r="O64" s="7"/>
    </row>
    <row r="65" spans="2:15" s="51" customFormat="1" ht="22.5" customHeight="1">
      <c r="B65" s="99" t="s">
        <v>1716</v>
      </c>
      <c r="C65" s="60">
        <v>3.41E-05</v>
      </c>
      <c r="D65" s="60">
        <v>1.67E-05</v>
      </c>
      <c r="E65" s="96" t="s">
        <v>1715</v>
      </c>
      <c r="F65" s="55">
        <v>23.6</v>
      </c>
      <c r="G65" s="61">
        <v>13.9</v>
      </c>
      <c r="H65" s="97" t="s">
        <v>1714</v>
      </c>
      <c r="I65" s="61" t="s">
        <v>1710</v>
      </c>
      <c r="J65" s="211"/>
      <c r="K65" s="199"/>
      <c r="L65" s="200"/>
      <c r="M65" s="200"/>
      <c r="N65" s="201"/>
      <c r="O65" s="7"/>
    </row>
    <row r="66" spans="2:15" s="51" customFormat="1" ht="22.5" customHeight="1">
      <c r="B66" s="100" t="s">
        <v>1713</v>
      </c>
      <c r="C66" s="72">
        <v>500</v>
      </c>
      <c r="D66" s="134"/>
      <c r="E66" s="102" t="s">
        <v>1712</v>
      </c>
      <c r="F66" s="141">
        <v>28</v>
      </c>
      <c r="G66" s="169">
        <v>64.6</v>
      </c>
      <c r="H66" s="102" t="s">
        <v>1711</v>
      </c>
      <c r="I66" s="143" t="s">
        <v>1710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1709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1708</v>
      </c>
      <c r="C69" s="67" t="s">
        <v>43</v>
      </c>
      <c r="D69" s="67" t="s">
        <v>1707</v>
      </c>
      <c r="E69" s="67" t="s">
        <v>1706</v>
      </c>
      <c r="F69" s="67" t="s">
        <v>1705</v>
      </c>
      <c r="G69" s="67" t="s">
        <v>1704</v>
      </c>
      <c r="H69" s="67" t="s">
        <v>1703</v>
      </c>
      <c r="I69" s="82" t="s">
        <v>1702</v>
      </c>
      <c r="J69" s="67" t="s">
        <v>1701</v>
      </c>
      <c r="K69" s="82" t="s">
        <v>1700</v>
      </c>
      <c r="L69" s="82" t="s">
        <v>1699</v>
      </c>
      <c r="M69" s="67" t="s">
        <v>1698</v>
      </c>
      <c r="N69" s="83" t="s">
        <v>1697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1696</v>
      </c>
      <c r="C71" s="70" t="s">
        <v>1695</v>
      </c>
      <c r="D71" s="69" t="s">
        <v>1694</v>
      </c>
      <c r="E71" s="70" t="s">
        <v>1693</v>
      </c>
      <c r="F71" s="70" t="s">
        <v>1692</v>
      </c>
      <c r="G71" s="70" t="s">
        <v>1691</v>
      </c>
      <c r="H71" s="70" t="s">
        <v>1690</v>
      </c>
      <c r="I71" s="70" t="s">
        <v>1689</v>
      </c>
      <c r="J71" s="70" t="s">
        <v>1688</v>
      </c>
      <c r="K71" s="70" t="s">
        <v>1687</v>
      </c>
      <c r="L71" s="70" t="s">
        <v>1686</v>
      </c>
      <c r="M71" s="70" t="s">
        <v>1685</v>
      </c>
      <c r="N71" s="86" t="s">
        <v>1684</v>
      </c>
    </row>
    <row r="72" spans="1:14" s="2" customFormat="1" ht="24" customHeight="1">
      <c r="A72" s="11"/>
      <c r="B72" s="150">
        <v>0</v>
      </c>
      <c r="C72" s="151">
        <v>1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1683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2" t="s">
        <v>118</v>
      </c>
      <c r="C75" s="192"/>
      <c r="D75" s="153">
        <v>0</v>
      </c>
      <c r="E75" s="192" t="s">
        <v>1682</v>
      </c>
      <c r="F75" s="192"/>
      <c r="G75" s="156">
        <v>0</v>
      </c>
      <c r="H75" s="192" t="s">
        <v>1681</v>
      </c>
      <c r="I75" s="192"/>
      <c r="J75" s="153">
        <v>0</v>
      </c>
      <c r="K75" s="192" t="s">
        <v>1680</v>
      </c>
      <c r="L75" s="192"/>
      <c r="M75" s="158">
        <v>0</v>
      </c>
      <c r="N75" s="62"/>
      <c r="O75" s="9"/>
    </row>
    <row r="76" spans="2:15" s="51" customFormat="1" ht="18.75" customHeight="1">
      <c r="B76" s="179" t="s">
        <v>1679</v>
      </c>
      <c r="C76" s="180"/>
      <c r="D76" s="154">
        <v>0</v>
      </c>
      <c r="E76" s="180" t="s">
        <v>1678</v>
      </c>
      <c r="F76" s="180"/>
      <c r="G76" s="154">
        <v>0</v>
      </c>
      <c r="H76" s="180" t="s">
        <v>1677</v>
      </c>
      <c r="I76" s="180"/>
      <c r="J76" s="154">
        <v>0</v>
      </c>
      <c r="K76" s="180" t="s">
        <v>1676</v>
      </c>
      <c r="L76" s="180"/>
      <c r="M76" s="159">
        <v>0</v>
      </c>
      <c r="N76" s="62"/>
      <c r="O76" s="9"/>
    </row>
    <row r="77" spans="2:15" s="51" customFormat="1" ht="18.75" customHeight="1">
      <c r="B77" s="179" t="s">
        <v>1675</v>
      </c>
      <c r="C77" s="180"/>
      <c r="D77" s="154">
        <v>0</v>
      </c>
      <c r="E77" s="180" t="s">
        <v>1674</v>
      </c>
      <c r="F77" s="180"/>
      <c r="G77" s="154">
        <v>0</v>
      </c>
      <c r="H77" s="180" t="s">
        <v>1673</v>
      </c>
      <c r="I77" s="180"/>
      <c r="J77" s="157">
        <v>0</v>
      </c>
      <c r="K77" s="180" t="s">
        <v>1672</v>
      </c>
      <c r="L77" s="180"/>
      <c r="M77" s="159">
        <v>0</v>
      </c>
      <c r="N77" s="62"/>
      <c r="O77" s="9"/>
    </row>
    <row r="78" spans="2:15" s="51" customFormat="1" ht="18.75" customHeight="1">
      <c r="B78" s="179" t="s">
        <v>1671</v>
      </c>
      <c r="C78" s="180"/>
      <c r="D78" s="154">
        <v>0</v>
      </c>
      <c r="E78" s="180" t="s">
        <v>1670</v>
      </c>
      <c r="F78" s="180"/>
      <c r="G78" s="154">
        <v>0</v>
      </c>
      <c r="H78" s="180" t="s">
        <v>1669</v>
      </c>
      <c r="I78" s="180"/>
      <c r="J78" s="154">
        <v>0</v>
      </c>
      <c r="K78" s="180" t="s">
        <v>1668</v>
      </c>
      <c r="L78" s="180"/>
      <c r="M78" s="159">
        <v>0</v>
      </c>
      <c r="N78" s="62"/>
      <c r="O78" s="9"/>
    </row>
    <row r="79" spans="2:15" s="51" customFormat="1" ht="18.75" customHeight="1">
      <c r="B79" s="179" t="s">
        <v>1667</v>
      </c>
      <c r="C79" s="180"/>
      <c r="D79" s="154">
        <v>0</v>
      </c>
      <c r="E79" s="180" t="s">
        <v>1666</v>
      </c>
      <c r="F79" s="180"/>
      <c r="G79" s="154">
        <v>0</v>
      </c>
      <c r="H79" s="180" t="s">
        <v>1665</v>
      </c>
      <c r="I79" s="180"/>
      <c r="J79" s="157">
        <v>0</v>
      </c>
      <c r="K79" s="180" t="s">
        <v>1664</v>
      </c>
      <c r="L79" s="180"/>
      <c r="M79" s="159">
        <v>0</v>
      </c>
      <c r="N79" s="62"/>
      <c r="O79" s="9"/>
    </row>
    <row r="80" spans="2:15" s="51" customFormat="1" ht="18.75" customHeight="1">
      <c r="B80" s="179" t="s">
        <v>1663</v>
      </c>
      <c r="C80" s="180"/>
      <c r="D80" s="154">
        <v>0</v>
      </c>
      <c r="E80" s="180" t="s">
        <v>179</v>
      </c>
      <c r="F80" s="180"/>
      <c r="G80" s="154">
        <v>0</v>
      </c>
      <c r="H80" s="180" t="s">
        <v>1662</v>
      </c>
      <c r="I80" s="180"/>
      <c r="J80" s="157">
        <v>0</v>
      </c>
      <c r="K80" s="180" t="s">
        <v>1661</v>
      </c>
      <c r="L80" s="180"/>
      <c r="M80" s="159">
        <v>0</v>
      </c>
      <c r="N80" s="62"/>
      <c r="O80" s="9"/>
    </row>
    <row r="81" spans="2:15" s="51" customFormat="1" ht="18.75" customHeight="1">
      <c r="B81" s="179" t="s">
        <v>1660</v>
      </c>
      <c r="C81" s="180"/>
      <c r="D81" s="154">
        <v>0</v>
      </c>
      <c r="E81" s="180" t="s">
        <v>1659</v>
      </c>
      <c r="F81" s="180"/>
      <c r="G81" s="154">
        <v>0</v>
      </c>
      <c r="H81" s="180" t="s">
        <v>1658</v>
      </c>
      <c r="I81" s="180"/>
      <c r="J81" s="154">
        <v>0</v>
      </c>
      <c r="K81" s="180" t="s">
        <v>1657</v>
      </c>
      <c r="L81" s="180"/>
      <c r="M81" s="159">
        <v>0</v>
      </c>
      <c r="N81" s="62"/>
      <c r="O81" s="166"/>
    </row>
    <row r="82" spans="2:15" s="51" customFormat="1" ht="18.75" customHeight="1">
      <c r="B82" s="206" t="s">
        <v>111</v>
      </c>
      <c r="C82" s="188"/>
      <c r="D82" s="155">
        <v>0</v>
      </c>
      <c r="E82" s="188" t="s">
        <v>1656</v>
      </c>
      <c r="F82" s="188"/>
      <c r="G82" s="155">
        <v>1</v>
      </c>
      <c r="H82" s="188" t="s">
        <v>1655</v>
      </c>
      <c r="I82" s="188"/>
      <c r="J82" s="155">
        <v>0</v>
      </c>
      <c r="K82" s="188"/>
      <c r="L82" s="188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1.25">
      <c r="B84" s="10" t="s">
        <v>1654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81" t="s">
        <v>1653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3"/>
      <c r="O85" s="7"/>
    </row>
    <row r="86" spans="2:15" s="51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1" customFormat="1" ht="12" customHeight="1">
      <c r="B87" s="176" t="s">
        <v>1652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1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1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1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1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1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1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1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1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1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1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1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1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1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0"/>
  <sheetViews>
    <sheetView zoomScale="130" zoomScaleNormal="130" workbookViewId="0" topLeftCell="A13">
      <selection activeCell="B53" sqref="B53:N53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44116</v>
      </c>
      <c r="D3" s="231"/>
      <c r="E3" s="12"/>
      <c r="F3" s="12"/>
      <c r="G3" s="12"/>
      <c r="H3" s="11"/>
      <c r="I3" s="11"/>
      <c r="J3" s="11"/>
      <c r="K3" s="108" t="s">
        <v>856</v>
      </c>
      <c r="L3" s="167">
        <f>(M31-(M32+M33))/M31*100</f>
        <v>54.36363636363636</v>
      </c>
      <c r="M3" s="109" t="s">
        <v>1962</v>
      </c>
      <c r="N3" s="16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1961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1960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1228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650</v>
      </c>
    </row>
    <row r="9" spans="1:14" s="2" customFormat="1" ht="13.5" customHeight="1">
      <c r="A9" s="11"/>
      <c r="B9" s="17" t="s">
        <v>8</v>
      </c>
      <c r="C9" s="25">
        <v>0.40347222222222223</v>
      </c>
      <c r="D9" s="26">
        <v>1.6</v>
      </c>
      <c r="E9" s="26">
        <v>12.8</v>
      </c>
      <c r="F9" s="26">
        <v>65</v>
      </c>
      <c r="G9" s="27" t="s">
        <v>1804</v>
      </c>
      <c r="H9" s="26">
        <v>2.8</v>
      </c>
      <c r="I9" s="28">
        <v>21.7</v>
      </c>
      <c r="J9" s="29">
        <v>8</v>
      </c>
      <c r="K9" s="11"/>
      <c r="L9" s="21">
        <v>2</v>
      </c>
      <c r="M9" s="73" t="s">
        <v>2</v>
      </c>
      <c r="N9" s="74" t="s">
        <v>647</v>
      </c>
    </row>
    <row r="10" spans="1:15" s="2" customFormat="1" ht="13.5" customHeight="1">
      <c r="A10" s="11"/>
      <c r="B10" s="17" t="s">
        <v>1959</v>
      </c>
      <c r="C10" s="25">
        <v>0.611111111111111</v>
      </c>
      <c r="D10" s="26">
        <v>1.6</v>
      </c>
      <c r="E10" s="26">
        <v>11.6</v>
      </c>
      <c r="F10" s="26">
        <v>74</v>
      </c>
      <c r="G10" s="27" t="s">
        <v>425</v>
      </c>
      <c r="H10" s="26">
        <v>2.6</v>
      </c>
      <c r="I10" s="11"/>
      <c r="J10" s="30">
        <v>0</v>
      </c>
      <c r="K10" s="11"/>
      <c r="L10" s="21">
        <v>4</v>
      </c>
      <c r="M10" s="73" t="s">
        <v>33</v>
      </c>
      <c r="N10" s="22" t="s">
        <v>644</v>
      </c>
      <c r="O10" s="3"/>
    </row>
    <row r="11" spans="1:15" s="2" customFormat="1" ht="13.5" customHeight="1" thickBot="1">
      <c r="A11" s="11"/>
      <c r="B11" s="31" t="s">
        <v>9</v>
      </c>
      <c r="C11" s="32">
        <v>0.75625</v>
      </c>
      <c r="D11" s="33">
        <v>1.6</v>
      </c>
      <c r="E11" s="33">
        <v>13.3</v>
      </c>
      <c r="F11" s="33">
        <v>57</v>
      </c>
      <c r="G11" s="27" t="s">
        <v>425</v>
      </c>
      <c r="H11" s="33">
        <v>1.9</v>
      </c>
      <c r="I11" s="11"/>
      <c r="J11" s="168">
        <v>0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24.352777777777778</v>
      </c>
      <c r="D12" s="36">
        <f>AVERAGE(D9:D11)</f>
        <v>1.6000000000000003</v>
      </c>
      <c r="E12" s="36">
        <f>AVERAGE(E9:E11)</f>
        <v>12.566666666666668</v>
      </c>
      <c r="F12" s="37">
        <f>AVERAGE(F9:F11)</f>
        <v>65.33333333333333</v>
      </c>
      <c r="G12" s="11"/>
      <c r="H12" s="38">
        <f>AVERAGE(H9:H11)</f>
        <v>2.4333333333333336</v>
      </c>
      <c r="I12" s="11"/>
      <c r="J12" s="39">
        <f>AVERAGE(J9:J11)</f>
        <v>2.6666666666666665</v>
      </c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45"/>
      <c r="I14" s="170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845</v>
      </c>
      <c r="D15" s="41" t="s">
        <v>1038</v>
      </c>
      <c r="E15" s="41" t="s">
        <v>1958</v>
      </c>
      <c r="F15" s="41" t="s">
        <v>1219</v>
      </c>
      <c r="G15" s="41" t="s">
        <v>841</v>
      </c>
      <c r="H15" s="41" t="s">
        <v>1957</v>
      </c>
      <c r="I15" s="41" t="s">
        <v>1956</v>
      </c>
      <c r="J15" s="41" t="s">
        <v>1955</v>
      </c>
      <c r="K15" s="41" t="s">
        <v>1215</v>
      </c>
      <c r="L15" s="41" t="s">
        <v>1954</v>
      </c>
      <c r="M15" s="41" t="s">
        <v>1953</v>
      </c>
      <c r="N15" s="40" t="s">
        <v>1952</v>
      </c>
    </row>
    <row r="16" spans="1:14" s="2" customFormat="1" ht="18.75" customHeight="1">
      <c r="A16" s="11"/>
      <c r="B16" s="63" t="s">
        <v>11</v>
      </c>
      <c r="C16" s="163" t="s">
        <v>405</v>
      </c>
      <c r="D16" s="163" t="s">
        <v>629</v>
      </c>
      <c r="E16" s="163" t="s">
        <v>1951</v>
      </c>
      <c r="F16" s="163" t="s">
        <v>1941</v>
      </c>
      <c r="G16" s="163" t="s">
        <v>1936</v>
      </c>
      <c r="H16" s="163" t="s">
        <v>1210</v>
      </c>
      <c r="I16" s="163"/>
      <c r="J16" s="163"/>
      <c r="K16" s="163"/>
      <c r="L16" s="163"/>
      <c r="M16" s="163"/>
      <c r="N16" s="163" t="s">
        <v>405</v>
      </c>
    </row>
    <row r="17" spans="1:14" s="2" customFormat="1" ht="13.5" customHeight="1">
      <c r="A17" s="11"/>
      <c r="B17" s="63" t="s">
        <v>18</v>
      </c>
      <c r="C17" s="25">
        <v>0.36041666666666666</v>
      </c>
      <c r="D17" s="25">
        <v>0.36180555555555555</v>
      </c>
      <c r="E17" s="25">
        <v>0.37777777777777777</v>
      </c>
      <c r="F17" s="25">
        <v>0.5284722222222222</v>
      </c>
      <c r="G17" s="25">
        <v>0.7833333333333333</v>
      </c>
      <c r="H17" s="25">
        <v>0.7875</v>
      </c>
      <c r="I17" s="25"/>
      <c r="J17" s="25"/>
      <c r="K17" s="25"/>
      <c r="L17" s="25"/>
      <c r="M17" s="25"/>
      <c r="N17" s="25">
        <v>0.7909722222222223</v>
      </c>
    </row>
    <row r="18" spans="1:14" s="2" customFormat="1" ht="13.5" customHeight="1">
      <c r="A18" s="11"/>
      <c r="B18" s="63" t="s">
        <v>12</v>
      </c>
      <c r="C18" s="43">
        <v>39845</v>
      </c>
      <c r="D18" s="42">
        <v>39846</v>
      </c>
      <c r="E18" s="42">
        <v>39851</v>
      </c>
      <c r="F18" s="42">
        <v>39861</v>
      </c>
      <c r="G18" s="42">
        <v>40006</v>
      </c>
      <c r="H18" s="42">
        <v>40009</v>
      </c>
      <c r="I18" s="42"/>
      <c r="J18" s="42"/>
      <c r="K18" s="42"/>
      <c r="L18" s="42"/>
      <c r="M18" s="42"/>
      <c r="N18" s="42">
        <v>40014</v>
      </c>
    </row>
    <row r="19" spans="1:14" s="2" customFormat="1" ht="13.5" customHeight="1" thickBot="1">
      <c r="A19" s="11"/>
      <c r="B19" s="64" t="s">
        <v>13</v>
      </c>
      <c r="C19" s="135"/>
      <c r="D19" s="43">
        <v>39850</v>
      </c>
      <c r="E19" s="43">
        <v>39860</v>
      </c>
      <c r="F19" s="43">
        <v>40005</v>
      </c>
      <c r="G19" s="43">
        <v>40008</v>
      </c>
      <c r="H19" s="43">
        <v>40013</v>
      </c>
      <c r="I19" s="43"/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1950</v>
      </c>
      <c r="C20" s="137"/>
      <c r="D20" s="138">
        <f aca="true" t="shared" si="0" ref="D20:M20">IF(ISNUMBER(D18),D19-D18+1,"")</f>
        <v>5</v>
      </c>
      <c r="E20" s="44">
        <f t="shared" si="0"/>
        <v>10</v>
      </c>
      <c r="F20" s="44">
        <f t="shared" si="0"/>
        <v>145</v>
      </c>
      <c r="G20" s="44">
        <f t="shared" si="0"/>
        <v>3</v>
      </c>
      <c r="H20" s="44">
        <f t="shared" si="0"/>
        <v>5</v>
      </c>
      <c r="I20" s="44">
        <f t="shared" si="0"/>
      </c>
      <c r="J20" s="44">
        <f t="shared" si="0"/>
      </c>
      <c r="K20" s="44">
        <f t="shared" si="0"/>
      </c>
      <c r="L20" s="44">
        <f t="shared" si="0"/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1587</v>
      </c>
      <c r="C22" s="75" t="s">
        <v>402</v>
      </c>
      <c r="D22" s="76" t="s">
        <v>1948</v>
      </c>
      <c r="E22" s="77" t="s">
        <v>616</v>
      </c>
      <c r="F22" s="196" t="s">
        <v>1949</v>
      </c>
      <c r="G22" s="197"/>
      <c r="H22" s="198"/>
      <c r="I22" s="81" t="s">
        <v>402</v>
      </c>
      <c r="J22" s="76" t="s">
        <v>1948</v>
      </c>
      <c r="K22" s="76" t="s">
        <v>616</v>
      </c>
      <c r="L22" s="196" t="s">
        <v>615</v>
      </c>
      <c r="M22" s="197"/>
      <c r="N22" s="198"/>
    </row>
    <row r="23" spans="1:14" s="2" customFormat="1" ht="18.75" customHeight="1">
      <c r="A23" s="11"/>
      <c r="B23" s="214"/>
      <c r="C23" s="161"/>
      <c r="D23" s="161"/>
      <c r="E23" s="20" t="s">
        <v>1201</v>
      </c>
      <c r="F23" s="189"/>
      <c r="G23" s="190"/>
      <c r="H23" s="191"/>
      <c r="I23" s="80"/>
      <c r="J23" s="20"/>
      <c r="K23" s="20" t="s">
        <v>1943</v>
      </c>
      <c r="L23" s="189"/>
      <c r="M23" s="190"/>
      <c r="N23" s="191"/>
    </row>
    <row r="24" spans="1:14" s="2" customFormat="1" ht="18.75" customHeight="1">
      <c r="A24" s="11"/>
      <c r="B24" s="214"/>
      <c r="C24" s="162"/>
      <c r="D24" s="162"/>
      <c r="E24" s="78" t="s">
        <v>1947</v>
      </c>
      <c r="F24" s="189"/>
      <c r="G24" s="190"/>
      <c r="H24" s="191"/>
      <c r="I24" s="80"/>
      <c r="J24" s="20"/>
      <c r="K24" s="79" t="s">
        <v>391</v>
      </c>
      <c r="L24" s="189"/>
      <c r="M24" s="190"/>
      <c r="N24" s="191"/>
    </row>
    <row r="25" spans="1:14" s="2" customFormat="1" ht="18.75" customHeight="1">
      <c r="A25" s="11" t="s">
        <v>1946</v>
      </c>
      <c r="B25" s="214"/>
      <c r="C25" s="161"/>
      <c r="D25" s="161"/>
      <c r="E25" s="20" t="s">
        <v>1945</v>
      </c>
      <c r="F25" s="189"/>
      <c r="G25" s="190"/>
      <c r="H25" s="191"/>
      <c r="I25" s="80"/>
      <c r="J25" s="20"/>
      <c r="K25" s="20" t="s">
        <v>1944</v>
      </c>
      <c r="L25" s="189"/>
      <c r="M25" s="190"/>
      <c r="N25" s="191"/>
    </row>
    <row r="26" spans="1:14" s="2" customFormat="1" ht="18.75" customHeight="1">
      <c r="A26" s="11"/>
      <c r="B26" s="215"/>
      <c r="C26" s="161"/>
      <c r="D26" s="161"/>
      <c r="E26" s="165" t="s">
        <v>1943</v>
      </c>
      <c r="F26" s="189"/>
      <c r="G26" s="190"/>
      <c r="H26" s="191"/>
      <c r="I26" s="80"/>
      <c r="J26" s="20"/>
      <c r="K26" s="20" t="s">
        <v>1942</v>
      </c>
      <c r="L26" s="189"/>
      <c r="M26" s="190"/>
      <c r="N26" s="191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70"/>
    </row>
    <row r="29" spans="1:14" s="2" customFormat="1" ht="13.5" customHeight="1">
      <c r="A29" s="11"/>
      <c r="B29" s="104"/>
      <c r="C29" s="111" t="s">
        <v>16</v>
      </c>
      <c r="D29" s="112" t="s">
        <v>1941</v>
      </c>
      <c r="E29" s="112" t="s">
        <v>1940</v>
      </c>
      <c r="F29" s="112" t="s">
        <v>1939</v>
      </c>
      <c r="G29" s="112" t="s">
        <v>1938</v>
      </c>
      <c r="H29" s="112" t="s">
        <v>1937</v>
      </c>
      <c r="I29" s="112" t="s">
        <v>1936</v>
      </c>
      <c r="J29" s="112" t="s">
        <v>1935</v>
      </c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1934</v>
      </c>
      <c r="C30" s="123">
        <v>0.07291666666666667</v>
      </c>
      <c r="D30" s="124"/>
      <c r="E30" s="124"/>
      <c r="F30" s="124"/>
      <c r="G30" s="124"/>
      <c r="H30" s="124"/>
      <c r="I30" s="124"/>
      <c r="J30" s="124"/>
      <c r="K30" s="124"/>
      <c r="L30" s="125">
        <v>0.2791666666666667</v>
      </c>
      <c r="M30" s="117">
        <f>SUM(C30:L30)</f>
        <v>0.35208333333333336</v>
      </c>
      <c r="N30" s="126"/>
    </row>
    <row r="31" spans="1:14" s="2" customFormat="1" ht="13.5" customHeight="1">
      <c r="A31" s="11"/>
      <c r="B31" s="106" t="s">
        <v>1933</v>
      </c>
      <c r="C31" s="114">
        <v>0.09861111111111111</v>
      </c>
      <c r="D31" s="32">
        <v>0.2791666666666667</v>
      </c>
      <c r="E31" s="32"/>
      <c r="F31" s="32"/>
      <c r="G31" s="32"/>
      <c r="H31" s="32"/>
      <c r="I31" s="32">
        <v>0.004166666666666667</v>
      </c>
      <c r="J31" s="32"/>
      <c r="K31" s="32"/>
      <c r="L31" s="115"/>
      <c r="M31" s="118">
        <f>SUM(C31:L31)</f>
        <v>0.3819444444444444</v>
      </c>
      <c r="N31" s="122"/>
    </row>
    <row r="32" spans="1:15" s="2" customFormat="1" ht="13.5" customHeight="1">
      <c r="A32" s="11"/>
      <c r="B32" s="107" t="s">
        <v>1932</v>
      </c>
      <c r="C32" s="130">
        <v>0.08541666666666665</v>
      </c>
      <c r="D32" s="131">
        <v>0.08888888888888889</v>
      </c>
      <c r="E32" s="131"/>
      <c r="F32" s="131"/>
      <c r="G32" s="131"/>
      <c r="H32" s="131"/>
      <c r="I32" s="131"/>
      <c r="J32" s="131"/>
      <c r="K32" s="131"/>
      <c r="L32" s="132"/>
      <c r="M32" s="133">
        <f>SUM(C32:L32)</f>
        <v>0.17430555555555555</v>
      </c>
      <c r="N32" s="120"/>
      <c r="O32" s="4"/>
    </row>
    <row r="33" spans="1:15" s="2" customFormat="1" ht="13.5" customHeight="1" thickBot="1">
      <c r="A33" s="11"/>
      <c r="B33" s="110" t="s">
        <v>1931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24" t="s">
        <v>1930</v>
      </c>
      <c r="C35" s="194" t="s">
        <v>1929</v>
      </c>
      <c r="D35" s="195"/>
      <c r="E35" s="194" t="s">
        <v>1928</v>
      </c>
      <c r="F35" s="195"/>
      <c r="G35" s="194" t="s">
        <v>1927</v>
      </c>
      <c r="H35" s="195"/>
      <c r="I35" s="194" t="s">
        <v>1926</v>
      </c>
      <c r="J35" s="195"/>
      <c r="K35" s="194" t="s">
        <v>1925</v>
      </c>
      <c r="L35" s="195"/>
      <c r="M35" s="194"/>
      <c r="N35" s="195"/>
    </row>
    <row r="36" spans="1:14" s="2" customFormat="1" ht="19.5" customHeight="1">
      <c r="A36" s="11"/>
      <c r="B36" s="225"/>
      <c r="C36" s="194"/>
      <c r="D36" s="195"/>
      <c r="E36" s="194"/>
      <c r="F36" s="195"/>
      <c r="G36" s="194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6"/>
      <c r="C42" s="47"/>
      <c r="D42" s="48"/>
      <c r="E42" s="48"/>
      <c r="F42" s="47"/>
      <c r="G42" s="48"/>
      <c r="H42" s="48"/>
      <c r="I42" s="47"/>
      <c r="J42" s="48"/>
      <c r="K42" s="47"/>
      <c r="L42" s="47"/>
      <c r="M42" s="47"/>
      <c r="N42" s="11"/>
    </row>
    <row r="43" spans="1:14" s="2" customFormat="1" ht="15">
      <c r="A43" s="11"/>
      <c r="B43" s="193" t="s">
        <v>1924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>
        <v>4</v>
      </c>
      <c r="B44" s="232" t="s">
        <v>1923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233"/>
    </row>
    <row r="45" spans="1:14" s="2" customFormat="1" ht="12" customHeight="1">
      <c r="A45" s="170">
        <v>0.5395833333333333</v>
      </c>
      <c r="B45" s="232" t="s">
        <v>1922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233"/>
    </row>
    <row r="46" spans="1:14" s="2" customFormat="1" ht="12" customHeight="1">
      <c r="A46" s="11"/>
      <c r="B46" s="234" t="s">
        <v>1921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5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 t="s">
        <v>1920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27" t="s">
        <v>1919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1" customFormat="1" ht="11.25">
      <c r="B55" s="10" t="s">
        <v>1918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1917</v>
      </c>
      <c r="N55" s="88" t="s">
        <v>1916</v>
      </c>
      <c r="O55" s="7"/>
    </row>
    <row r="56" spans="2:15" s="53" customFormat="1" ht="21.75" customHeight="1">
      <c r="B56" s="71" t="s">
        <v>1915</v>
      </c>
      <c r="C56" s="89" t="s">
        <v>1913</v>
      </c>
      <c r="D56" s="89" t="s">
        <v>1912</v>
      </c>
      <c r="E56" s="92" t="s">
        <v>1914</v>
      </c>
      <c r="F56" s="89" t="s">
        <v>1913</v>
      </c>
      <c r="G56" s="93" t="s">
        <v>1912</v>
      </c>
      <c r="H56" s="93" t="s">
        <v>1911</v>
      </c>
      <c r="I56" s="93" t="s">
        <v>1910</v>
      </c>
      <c r="J56" s="219" t="s">
        <v>1909</v>
      </c>
      <c r="K56" s="220"/>
      <c r="L56" s="221"/>
      <c r="M56" s="222" t="s">
        <v>1908</v>
      </c>
      <c r="N56" s="223"/>
      <c r="O56" s="8"/>
    </row>
    <row r="57" spans="2:15" s="51" customFormat="1" ht="22.5" customHeight="1">
      <c r="B57" s="98" t="s">
        <v>56</v>
      </c>
      <c r="C57" s="55">
        <v>-159.5</v>
      </c>
      <c r="D57" s="55">
        <v>-162.6</v>
      </c>
      <c r="E57" s="96" t="s">
        <v>1907</v>
      </c>
      <c r="F57" s="55">
        <v>24.7</v>
      </c>
      <c r="G57" s="55">
        <v>27.4</v>
      </c>
      <c r="H57" s="97" t="s">
        <v>1906</v>
      </c>
      <c r="I57" s="142">
        <v>1</v>
      </c>
      <c r="J57" s="56" t="s">
        <v>1905</v>
      </c>
      <c r="K57" s="207">
        <v>7.2</v>
      </c>
      <c r="L57" s="208"/>
      <c r="M57" s="207" t="s">
        <v>1900</v>
      </c>
      <c r="N57" s="209"/>
      <c r="O57" s="7"/>
    </row>
    <row r="58" spans="2:15" s="51" customFormat="1" ht="22.5" customHeight="1">
      <c r="B58" s="98" t="s">
        <v>1904</v>
      </c>
      <c r="C58" s="55">
        <v>-154.6</v>
      </c>
      <c r="D58" s="55">
        <v>-157.6</v>
      </c>
      <c r="E58" s="97" t="s">
        <v>1903</v>
      </c>
      <c r="F58" s="142">
        <v>18</v>
      </c>
      <c r="G58" s="142">
        <v>20</v>
      </c>
      <c r="H58" s="97" t="s">
        <v>1902</v>
      </c>
      <c r="I58" s="142">
        <v>0</v>
      </c>
      <c r="J58" s="56" t="s">
        <v>1901</v>
      </c>
      <c r="K58" s="207">
        <v>7.2</v>
      </c>
      <c r="L58" s="208"/>
      <c r="M58" s="207" t="s">
        <v>1900</v>
      </c>
      <c r="N58" s="209"/>
      <c r="O58" s="7"/>
    </row>
    <row r="59" spans="2:15" s="51" customFormat="1" ht="22.5" customHeight="1">
      <c r="B59" s="98" t="s">
        <v>1899</v>
      </c>
      <c r="C59" s="55">
        <v>-210</v>
      </c>
      <c r="D59" s="55">
        <v>-210.8</v>
      </c>
      <c r="E59" s="97" t="s">
        <v>1898</v>
      </c>
      <c r="F59" s="57">
        <v>20</v>
      </c>
      <c r="G59" s="57">
        <v>20</v>
      </c>
      <c r="H59" s="97" t="s">
        <v>1897</v>
      </c>
      <c r="I59" s="142">
        <v>0</v>
      </c>
      <c r="J59" s="58" t="s">
        <v>1896</v>
      </c>
      <c r="K59" s="207">
        <v>7.2</v>
      </c>
      <c r="L59" s="208"/>
      <c r="M59" s="207" t="s">
        <v>1895</v>
      </c>
      <c r="N59" s="209"/>
      <c r="O59" s="7"/>
    </row>
    <row r="60" spans="2:15" s="51" customFormat="1" ht="22.5" customHeight="1">
      <c r="B60" s="98" t="s">
        <v>1894</v>
      </c>
      <c r="C60" s="55">
        <v>-119.4</v>
      </c>
      <c r="D60" s="55">
        <v>-127</v>
      </c>
      <c r="E60" s="97" t="s">
        <v>1893</v>
      </c>
      <c r="F60" s="57">
        <v>45</v>
      </c>
      <c r="G60" s="57">
        <v>40</v>
      </c>
      <c r="H60" s="97" t="s">
        <v>1892</v>
      </c>
      <c r="I60" s="142">
        <v>0</v>
      </c>
      <c r="J60" s="56" t="s">
        <v>1891</v>
      </c>
      <c r="K60" s="207">
        <v>7.2</v>
      </c>
      <c r="L60" s="208"/>
      <c r="M60" s="207" t="s">
        <v>1890</v>
      </c>
      <c r="N60" s="209"/>
      <c r="O60" s="7"/>
    </row>
    <row r="61" spans="2:15" s="51" customFormat="1" ht="22.5" customHeight="1">
      <c r="B61" s="98" t="s">
        <v>1889</v>
      </c>
      <c r="C61" s="55">
        <v>30.43</v>
      </c>
      <c r="D61" s="55">
        <v>27.1</v>
      </c>
      <c r="E61" s="97" t="s">
        <v>1888</v>
      </c>
      <c r="F61" s="57">
        <v>50</v>
      </c>
      <c r="G61" s="57">
        <v>45</v>
      </c>
      <c r="H61" s="96" t="s">
        <v>1887</v>
      </c>
      <c r="I61" s="144">
        <v>0</v>
      </c>
      <c r="J61" s="210" t="s">
        <v>1886</v>
      </c>
      <c r="K61" s="184"/>
      <c r="L61" s="185"/>
      <c r="M61" s="185"/>
      <c r="N61" s="186"/>
      <c r="O61" s="7"/>
    </row>
    <row r="62" spans="2:15" s="51" customFormat="1" ht="22.5" customHeight="1">
      <c r="B62" s="98" t="s">
        <v>1885</v>
      </c>
      <c r="C62" s="55">
        <v>26.53</v>
      </c>
      <c r="D62" s="55">
        <v>23.6</v>
      </c>
      <c r="E62" s="97" t="s">
        <v>1884</v>
      </c>
      <c r="F62" s="57">
        <v>270</v>
      </c>
      <c r="G62" s="57">
        <v>270</v>
      </c>
      <c r="H62" s="96" t="s">
        <v>1883</v>
      </c>
      <c r="I62" s="144">
        <v>0</v>
      </c>
      <c r="J62" s="211"/>
      <c r="K62" s="199"/>
      <c r="L62" s="200"/>
      <c r="M62" s="200"/>
      <c r="N62" s="201"/>
      <c r="O62" s="7"/>
    </row>
    <row r="63" spans="2:15" s="51" customFormat="1" ht="22.5" customHeight="1">
      <c r="B63" s="98" t="s">
        <v>1882</v>
      </c>
      <c r="C63" s="55">
        <v>23.76</v>
      </c>
      <c r="D63" s="55">
        <v>20.8</v>
      </c>
      <c r="E63" s="97" t="s">
        <v>1881</v>
      </c>
      <c r="F63" s="59">
        <v>4.8</v>
      </c>
      <c r="G63" s="59">
        <v>4.8</v>
      </c>
      <c r="H63" s="96" t="s">
        <v>1880</v>
      </c>
      <c r="I63" s="144">
        <v>0</v>
      </c>
      <c r="J63" s="211"/>
      <c r="K63" s="199"/>
      <c r="L63" s="200"/>
      <c r="M63" s="200"/>
      <c r="N63" s="201"/>
      <c r="O63" s="7"/>
    </row>
    <row r="64" spans="2:15" s="51" customFormat="1" ht="22.5" customHeight="1">
      <c r="B64" s="98" t="s">
        <v>1879</v>
      </c>
      <c r="C64" s="55">
        <v>23.2</v>
      </c>
      <c r="D64" s="55">
        <v>20.3</v>
      </c>
      <c r="E64" s="97" t="s">
        <v>1878</v>
      </c>
      <c r="F64" s="59">
        <v>0.4</v>
      </c>
      <c r="G64" s="61">
        <v>0.4</v>
      </c>
      <c r="H64" s="101"/>
      <c r="I64" s="87"/>
      <c r="J64" s="211"/>
      <c r="K64" s="199"/>
      <c r="L64" s="200"/>
      <c r="M64" s="200"/>
      <c r="N64" s="201"/>
      <c r="O64" s="7"/>
    </row>
    <row r="65" spans="2:15" s="51" customFormat="1" ht="22.5" customHeight="1">
      <c r="B65" s="99" t="s">
        <v>1877</v>
      </c>
      <c r="C65" s="60">
        <v>1.66E-05</v>
      </c>
      <c r="D65" s="60">
        <v>1.65E-05</v>
      </c>
      <c r="E65" s="96" t="s">
        <v>1876</v>
      </c>
      <c r="F65" s="55">
        <v>20</v>
      </c>
      <c r="G65" s="61">
        <v>13.4</v>
      </c>
      <c r="H65" s="97" t="s">
        <v>1875</v>
      </c>
      <c r="I65" s="61" t="s">
        <v>1871</v>
      </c>
      <c r="J65" s="211"/>
      <c r="K65" s="199"/>
      <c r="L65" s="200"/>
      <c r="M65" s="200"/>
      <c r="N65" s="201"/>
      <c r="O65" s="7"/>
    </row>
    <row r="66" spans="2:15" s="51" customFormat="1" ht="22.5" customHeight="1">
      <c r="B66" s="100" t="s">
        <v>1874</v>
      </c>
      <c r="C66" s="72">
        <v>500</v>
      </c>
      <c r="D66" s="134"/>
      <c r="E66" s="102" t="s">
        <v>1873</v>
      </c>
      <c r="F66" s="141">
        <v>42</v>
      </c>
      <c r="G66" s="169">
        <v>60.2</v>
      </c>
      <c r="H66" s="102" t="s">
        <v>1872</v>
      </c>
      <c r="I66" s="143" t="s">
        <v>1871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1870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1869</v>
      </c>
      <c r="C69" s="67" t="s">
        <v>1868</v>
      </c>
      <c r="D69" s="67" t="s">
        <v>1867</v>
      </c>
      <c r="E69" s="67" t="s">
        <v>1866</v>
      </c>
      <c r="F69" s="67" t="s">
        <v>1865</v>
      </c>
      <c r="G69" s="67" t="s">
        <v>1864</v>
      </c>
      <c r="H69" s="67" t="s">
        <v>48</v>
      </c>
      <c r="I69" s="82" t="s">
        <v>1863</v>
      </c>
      <c r="J69" s="67" t="s">
        <v>1862</v>
      </c>
      <c r="K69" s="82" t="s">
        <v>1861</v>
      </c>
      <c r="L69" s="82" t="s">
        <v>1860</v>
      </c>
      <c r="M69" s="67" t="s">
        <v>105</v>
      </c>
      <c r="N69" s="83" t="s">
        <v>1859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1858</v>
      </c>
      <c r="C71" s="70" t="s">
        <v>1857</v>
      </c>
      <c r="D71" s="69" t="s">
        <v>1856</v>
      </c>
      <c r="E71" s="70" t="s">
        <v>1855</v>
      </c>
      <c r="F71" s="70" t="s">
        <v>1854</v>
      </c>
      <c r="G71" s="70" t="s">
        <v>1853</v>
      </c>
      <c r="H71" s="70" t="s">
        <v>1852</v>
      </c>
      <c r="I71" s="70" t="s">
        <v>1851</v>
      </c>
      <c r="J71" s="70" t="s">
        <v>1850</v>
      </c>
      <c r="K71" s="70" t="s">
        <v>1849</v>
      </c>
      <c r="L71" s="70" t="s">
        <v>1848</v>
      </c>
      <c r="M71" s="70" t="s">
        <v>1847</v>
      </c>
      <c r="N71" s="86" t="s">
        <v>1846</v>
      </c>
    </row>
    <row r="72" spans="1:14" s="2" customFormat="1" ht="24" customHeight="1">
      <c r="A72" s="11"/>
      <c r="B72" s="150">
        <v>0</v>
      </c>
      <c r="C72" s="151">
        <v>1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1845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2" t="s">
        <v>1844</v>
      </c>
      <c r="C75" s="192"/>
      <c r="D75" s="153">
        <v>0</v>
      </c>
      <c r="E75" s="192" t="s">
        <v>1843</v>
      </c>
      <c r="F75" s="192"/>
      <c r="G75" s="156">
        <v>0</v>
      </c>
      <c r="H75" s="192" t="s">
        <v>1842</v>
      </c>
      <c r="I75" s="192"/>
      <c r="J75" s="153">
        <v>0</v>
      </c>
      <c r="K75" s="192" t="s">
        <v>1841</v>
      </c>
      <c r="L75" s="192"/>
      <c r="M75" s="158">
        <v>0</v>
      </c>
      <c r="N75" s="62"/>
      <c r="O75" s="9"/>
    </row>
    <row r="76" spans="2:15" s="51" customFormat="1" ht="18.75" customHeight="1">
      <c r="B76" s="179" t="s">
        <v>1840</v>
      </c>
      <c r="C76" s="180"/>
      <c r="D76" s="154">
        <v>0</v>
      </c>
      <c r="E76" s="180" t="s">
        <v>1839</v>
      </c>
      <c r="F76" s="180"/>
      <c r="G76" s="154">
        <v>0</v>
      </c>
      <c r="H76" s="180" t="s">
        <v>1838</v>
      </c>
      <c r="I76" s="180"/>
      <c r="J76" s="154">
        <v>0</v>
      </c>
      <c r="K76" s="180" t="s">
        <v>1837</v>
      </c>
      <c r="L76" s="180"/>
      <c r="M76" s="159">
        <v>0</v>
      </c>
      <c r="N76" s="62"/>
      <c r="O76" s="9"/>
    </row>
    <row r="77" spans="2:15" s="51" customFormat="1" ht="18.75" customHeight="1">
      <c r="B77" s="179" t="s">
        <v>1836</v>
      </c>
      <c r="C77" s="180"/>
      <c r="D77" s="154">
        <v>0</v>
      </c>
      <c r="E77" s="180" t="s">
        <v>1835</v>
      </c>
      <c r="F77" s="180"/>
      <c r="G77" s="154">
        <v>0</v>
      </c>
      <c r="H77" s="180" t="s">
        <v>1834</v>
      </c>
      <c r="I77" s="180"/>
      <c r="J77" s="157">
        <v>0</v>
      </c>
      <c r="K77" s="180" t="s">
        <v>1833</v>
      </c>
      <c r="L77" s="180"/>
      <c r="M77" s="159">
        <v>0</v>
      </c>
      <c r="N77" s="62"/>
      <c r="O77" s="9"/>
    </row>
    <row r="78" spans="2:15" s="51" customFormat="1" ht="18.75" customHeight="1">
      <c r="B78" s="179" t="s">
        <v>1832</v>
      </c>
      <c r="C78" s="180"/>
      <c r="D78" s="154">
        <v>0</v>
      </c>
      <c r="E78" s="180" t="s">
        <v>1831</v>
      </c>
      <c r="F78" s="180"/>
      <c r="G78" s="154">
        <v>0</v>
      </c>
      <c r="H78" s="180" t="s">
        <v>1830</v>
      </c>
      <c r="I78" s="180"/>
      <c r="J78" s="154">
        <v>0</v>
      </c>
      <c r="K78" s="180" t="s">
        <v>1829</v>
      </c>
      <c r="L78" s="180"/>
      <c r="M78" s="159">
        <v>0</v>
      </c>
      <c r="N78" s="62"/>
      <c r="O78" s="9"/>
    </row>
    <row r="79" spans="2:15" s="51" customFormat="1" ht="18.75" customHeight="1">
      <c r="B79" s="179" t="s">
        <v>1828</v>
      </c>
      <c r="C79" s="180"/>
      <c r="D79" s="154">
        <v>0</v>
      </c>
      <c r="E79" s="180" t="s">
        <v>1827</v>
      </c>
      <c r="F79" s="180"/>
      <c r="G79" s="154">
        <v>0</v>
      </c>
      <c r="H79" s="180" t="s">
        <v>1826</v>
      </c>
      <c r="I79" s="180"/>
      <c r="J79" s="157">
        <v>0</v>
      </c>
      <c r="K79" s="180" t="s">
        <v>1825</v>
      </c>
      <c r="L79" s="180"/>
      <c r="M79" s="159">
        <v>0</v>
      </c>
      <c r="N79" s="62"/>
      <c r="O79" s="9"/>
    </row>
    <row r="80" spans="2:15" s="51" customFormat="1" ht="18.75" customHeight="1">
      <c r="B80" s="179" t="s">
        <v>1824</v>
      </c>
      <c r="C80" s="180"/>
      <c r="D80" s="154">
        <v>0</v>
      </c>
      <c r="E80" s="180" t="s">
        <v>1823</v>
      </c>
      <c r="F80" s="180"/>
      <c r="G80" s="154">
        <v>0</v>
      </c>
      <c r="H80" s="180" t="s">
        <v>160</v>
      </c>
      <c r="I80" s="180"/>
      <c r="J80" s="157">
        <v>0</v>
      </c>
      <c r="K80" s="180" t="s">
        <v>1822</v>
      </c>
      <c r="L80" s="180"/>
      <c r="M80" s="159">
        <v>0</v>
      </c>
      <c r="N80" s="62"/>
      <c r="O80" s="9"/>
    </row>
    <row r="81" spans="2:15" s="51" customFormat="1" ht="18.75" customHeight="1">
      <c r="B81" s="179" t="s">
        <v>1821</v>
      </c>
      <c r="C81" s="180"/>
      <c r="D81" s="154">
        <v>0</v>
      </c>
      <c r="E81" s="180" t="s">
        <v>1820</v>
      </c>
      <c r="F81" s="180"/>
      <c r="G81" s="154">
        <v>0</v>
      </c>
      <c r="H81" s="180" t="s">
        <v>1819</v>
      </c>
      <c r="I81" s="180"/>
      <c r="J81" s="154">
        <v>0</v>
      </c>
      <c r="K81" s="180" t="s">
        <v>1818</v>
      </c>
      <c r="L81" s="180"/>
      <c r="M81" s="159">
        <v>0</v>
      </c>
      <c r="N81" s="62"/>
      <c r="O81" s="166"/>
    </row>
    <row r="82" spans="2:15" s="51" customFormat="1" ht="18.75" customHeight="1">
      <c r="B82" s="206" t="s">
        <v>1817</v>
      </c>
      <c r="C82" s="188"/>
      <c r="D82" s="155">
        <v>0</v>
      </c>
      <c r="E82" s="188" t="s">
        <v>1816</v>
      </c>
      <c r="F82" s="188"/>
      <c r="G82" s="155">
        <v>1</v>
      </c>
      <c r="H82" s="188" t="s">
        <v>1815</v>
      </c>
      <c r="I82" s="188"/>
      <c r="J82" s="155">
        <v>0</v>
      </c>
      <c r="K82" s="188"/>
      <c r="L82" s="188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1.25">
      <c r="B84" s="10" t="s">
        <v>1814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81" t="s">
        <v>1813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3"/>
      <c r="O85" s="7"/>
    </row>
    <row r="86" spans="2:15" s="51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1" customFormat="1" ht="12" customHeight="1">
      <c r="B87" s="176" t="s">
        <v>1812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1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1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1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1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1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1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1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1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1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1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1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1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1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0"/>
  <sheetViews>
    <sheetView zoomScale="130" zoomScaleNormal="130" workbookViewId="0" topLeftCell="A1">
      <selection activeCell="F30" sqref="F30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44117</v>
      </c>
      <c r="D3" s="231"/>
      <c r="E3" s="12"/>
      <c r="F3" s="12"/>
      <c r="G3" s="12"/>
      <c r="H3" s="11"/>
      <c r="I3" s="11"/>
      <c r="J3" s="11"/>
      <c r="K3" s="108" t="s">
        <v>856</v>
      </c>
      <c r="L3" s="167">
        <f>(M31-(M32+M33))/M31*100</f>
        <v>94.17808219178082</v>
      </c>
      <c r="M3" s="109" t="s">
        <v>435</v>
      </c>
      <c r="N3" s="167">
        <f>(M31-M33)/M31*100</f>
        <v>94.17808219178082</v>
      </c>
    </row>
    <row r="4" spans="1:10" s="2" customFormat="1" ht="13.5" customHeight="1">
      <c r="A4" s="11"/>
      <c r="B4" s="17" t="s">
        <v>4</v>
      </c>
      <c r="C4" s="20" t="s">
        <v>2016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433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432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650</v>
      </c>
    </row>
    <row r="9" spans="1:14" s="2" customFormat="1" ht="13.5" customHeight="1">
      <c r="A9" s="11"/>
      <c r="B9" s="17" t="s">
        <v>8</v>
      </c>
      <c r="C9" s="25">
        <v>0.4041666666666666</v>
      </c>
      <c r="D9" s="26">
        <v>1.4</v>
      </c>
      <c r="E9" s="26">
        <v>17.7</v>
      </c>
      <c r="F9" s="26">
        <v>37</v>
      </c>
      <c r="G9" s="27" t="s">
        <v>426</v>
      </c>
      <c r="H9" s="26">
        <v>3.5</v>
      </c>
      <c r="I9" s="28">
        <v>13.6</v>
      </c>
      <c r="J9" s="29">
        <v>0</v>
      </c>
      <c r="K9" s="11"/>
      <c r="L9" s="21">
        <v>2</v>
      </c>
      <c r="M9" s="73" t="s">
        <v>2</v>
      </c>
      <c r="N9" s="74" t="s">
        <v>647</v>
      </c>
    </row>
    <row r="10" spans="1:15" s="2" customFormat="1" ht="13.5" customHeight="1">
      <c r="A10" s="11"/>
      <c r="B10" s="17" t="s">
        <v>1042</v>
      </c>
      <c r="C10" s="25">
        <v>0.5361111111111111</v>
      </c>
      <c r="D10" s="26">
        <v>1.2</v>
      </c>
      <c r="E10" s="26">
        <v>16.8</v>
      </c>
      <c r="F10" s="26">
        <v>46</v>
      </c>
      <c r="G10" s="27" t="s">
        <v>1804</v>
      </c>
      <c r="H10" s="26">
        <v>2.6</v>
      </c>
      <c r="I10" s="11"/>
      <c r="J10" s="30">
        <v>0</v>
      </c>
      <c r="K10" s="11"/>
      <c r="L10" s="21">
        <v>4</v>
      </c>
      <c r="M10" s="73" t="s">
        <v>33</v>
      </c>
      <c r="N10" s="22" t="s">
        <v>424</v>
      </c>
      <c r="O10" s="3"/>
    </row>
    <row r="11" spans="1:15" s="2" customFormat="1" ht="13.5" customHeight="1" thickBot="1">
      <c r="A11" s="11"/>
      <c r="B11" s="31" t="s">
        <v>9</v>
      </c>
      <c r="C11" s="32">
        <v>0.7555555555555555</v>
      </c>
      <c r="D11" s="33">
        <v>1.4</v>
      </c>
      <c r="E11" s="33">
        <v>13.4</v>
      </c>
      <c r="F11" s="33">
        <v>57</v>
      </c>
      <c r="G11" s="27" t="s">
        <v>426</v>
      </c>
      <c r="H11" s="33">
        <v>6.5</v>
      </c>
      <c r="I11" s="11"/>
      <c r="J11" s="168">
        <v>0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24.35138888888889</v>
      </c>
      <c r="D12" s="36">
        <f>AVERAGE(D9:D11)</f>
        <v>1.3333333333333333</v>
      </c>
      <c r="E12" s="36">
        <f>AVERAGE(E9:E11)</f>
        <v>15.966666666666667</v>
      </c>
      <c r="F12" s="37">
        <f>AVERAGE(F9:F11)</f>
        <v>46.666666666666664</v>
      </c>
      <c r="G12" s="11"/>
      <c r="H12" s="38">
        <f>AVERAGE(H9:H11)</f>
        <v>4.2</v>
      </c>
      <c r="I12" s="11"/>
      <c r="J12" s="39">
        <f>AVERAGE(J9:J11)</f>
        <v>0</v>
      </c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45"/>
      <c r="I14" s="45"/>
      <c r="J14" s="45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845</v>
      </c>
      <c r="D15" s="41" t="s">
        <v>1038</v>
      </c>
      <c r="E15" s="41" t="s">
        <v>1037</v>
      </c>
      <c r="F15" s="41" t="s">
        <v>1219</v>
      </c>
      <c r="G15" s="41" t="s">
        <v>2015</v>
      </c>
      <c r="H15" s="41" t="s">
        <v>417</v>
      </c>
      <c r="I15" s="41" t="s">
        <v>416</v>
      </c>
      <c r="J15" s="41" t="s">
        <v>2014</v>
      </c>
      <c r="K15" s="41" t="s">
        <v>1215</v>
      </c>
      <c r="L15" s="41" t="s">
        <v>1544</v>
      </c>
      <c r="M15" s="41" t="s">
        <v>1213</v>
      </c>
      <c r="N15" s="40" t="s">
        <v>411</v>
      </c>
    </row>
    <row r="16" spans="1:14" s="2" customFormat="1" ht="18.75" customHeight="1">
      <c r="A16" s="11"/>
      <c r="B16" s="63" t="s">
        <v>11</v>
      </c>
      <c r="C16" s="163" t="s">
        <v>405</v>
      </c>
      <c r="D16" s="163" t="s">
        <v>629</v>
      </c>
      <c r="E16" s="163" t="s">
        <v>2013</v>
      </c>
      <c r="F16" s="163" t="s">
        <v>385</v>
      </c>
      <c r="G16" s="163" t="s">
        <v>379</v>
      </c>
      <c r="H16" s="163" t="s">
        <v>385</v>
      </c>
      <c r="I16" s="163" t="s">
        <v>380</v>
      </c>
      <c r="J16" s="163" t="s">
        <v>1210</v>
      </c>
      <c r="K16" s="163"/>
      <c r="L16" s="163"/>
      <c r="M16" s="163"/>
      <c r="N16" s="163" t="s">
        <v>2012</v>
      </c>
    </row>
    <row r="17" spans="1:14" s="2" customFormat="1" ht="13.5" customHeight="1">
      <c r="A17" s="11"/>
      <c r="B17" s="63" t="s">
        <v>18</v>
      </c>
      <c r="C17" s="25">
        <v>0.3625</v>
      </c>
      <c r="D17" s="25">
        <v>0.3638888888888889</v>
      </c>
      <c r="E17" s="25">
        <v>0.3736111111111111</v>
      </c>
      <c r="F17" s="25">
        <v>0.4756944444444444</v>
      </c>
      <c r="G17" s="25">
        <v>0.5611111111111111</v>
      </c>
      <c r="H17" s="25">
        <v>0.6083333333333333</v>
      </c>
      <c r="I17" s="25">
        <v>0.7569444444444445</v>
      </c>
      <c r="J17" s="25">
        <v>0.7791666666666667</v>
      </c>
      <c r="K17" s="25"/>
      <c r="L17" s="25"/>
      <c r="M17" s="25"/>
      <c r="N17" s="25">
        <v>0.7833333333333333</v>
      </c>
    </row>
    <row r="18" spans="1:14" s="2" customFormat="1" ht="13.5" customHeight="1">
      <c r="A18" s="11"/>
      <c r="B18" s="63" t="s">
        <v>12</v>
      </c>
      <c r="C18" s="43">
        <v>40015</v>
      </c>
      <c r="D18" s="42">
        <v>40016</v>
      </c>
      <c r="E18" s="42">
        <v>40021</v>
      </c>
      <c r="F18" s="42">
        <v>40090</v>
      </c>
      <c r="G18" s="42">
        <v>40133</v>
      </c>
      <c r="H18" s="42">
        <v>40160</v>
      </c>
      <c r="I18" s="42">
        <v>40257</v>
      </c>
      <c r="J18" s="42">
        <v>40271</v>
      </c>
      <c r="K18" s="42"/>
      <c r="L18" s="42"/>
      <c r="M18" s="42"/>
      <c r="N18" s="42">
        <v>40276</v>
      </c>
    </row>
    <row r="19" spans="1:14" s="2" customFormat="1" ht="13.5" customHeight="1" thickBot="1">
      <c r="A19" s="11"/>
      <c r="B19" s="64" t="s">
        <v>13</v>
      </c>
      <c r="C19" s="135"/>
      <c r="D19" s="43">
        <v>40020</v>
      </c>
      <c r="E19" s="43">
        <v>40089</v>
      </c>
      <c r="F19" s="43">
        <v>40132</v>
      </c>
      <c r="G19" s="43">
        <v>40159</v>
      </c>
      <c r="H19" s="43">
        <v>40256</v>
      </c>
      <c r="I19" s="43">
        <v>40270</v>
      </c>
      <c r="J19" s="43">
        <v>40275</v>
      </c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2011</v>
      </c>
      <c r="C20" s="137"/>
      <c r="D20" s="138">
        <f aca="true" t="shared" si="0" ref="D20:M20">IF(ISNUMBER(D18),D19-D18+1,"")</f>
        <v>5</v>
      </c>
      <c r="E20" s="44">
        <f t="shared" si="0"/>
        <v>69</v>
      </c>
      <c r="F20" s="44">
        <f t="shared" si="0"/>
        <v>43</v>
      </c>
      <c r="G20" s="44">
        <f t="shared" si="0"/>
        <v>27</v>
      </c>
      <c r="H20" s="44">
        <f t="shared" si="0"/>
        <v>97</v>
      </c>
      <c r="I20" s="44">
        <f t="shared" si="0"/>
        <v>14</v>
      </c>
      <c r="J20" s="44">
        <f t="shared" si="0"/>
        <v>5</v>
      </c>
      <c r="K20" s="44">
        <f t="shared" si="0"/>
      </c>
      <c r="L20" s="44">
        <f t="shared" si="0"/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1587</v>
      </c>
      <c r="C22" s="75" t="s">
        <v>402</v>
      </c>
      <c r="D22" s="76" t="s">
        <v>2010</v>
      </c>
      <c r="E22" s="77" t="s">
        <v>398</v>
      </c>
      <c r="F22" s="196" t="s">
        <v>397</v>
      </c>
      <c r="G22" s="197"/>
      <c r="H22" s="198"/>
      <c r="I22" s="81" t="s">
        <v>400</v>
      </c>
      <c r="J22" s="76" t="s">
        <v>2010</v>
      </c>
      <c r="K22" s="76" t="s">
        <v>398</v>
      </c>
      <c r="L22" s="196" t="s">
        <v>397</v>
      </c>
      <c r="M22" s="197"/>
      <c r="N22" s="198"/>
    </row>
    <row r="23" spans="1:14" s="2" customFormat="1" ht="18.75" customHeight="1">
      <c r="A23" s="11"/>
      <c r="B23" s="214"/>
      <c r="C23" s="161"/>
      <c r="D23" s="161"/>
      <c r="E23" s="20" t="s">
        <v>1201</v>
      </c>
      <c r="F23" s="189"/>
      <c r="G23" s="190"/>
      <c r="H23" s="191"/>
      <c r="I23" s="80"/>
      <c r="J23" s="20"/>
      <c r="K23" s="20" t="s">
        <v>389</v>
      </c>
      <c r="L23" s="189"/>
      <c r="M23" s="190"/>
      <c r="N23" s="191"/>
    </row>
    <row r="24" spans="1:14" s="2" customFormat="1" ht="18.75" customHeight="1">
      <c r="A24" s="11"/>
      <c r="B24" s="214"/>
      <c r="C24" s="162"/>
      <c r="D24" s="162"/>
      <c r="E24" s="78" t="s">
        <v>390</v>
      </c>
      <c r="F24" s="189"/>
      <c r="G24" s="190"/>
      <c r="H24" s="191"/>
      <c r="I24" s="80"/>
      <c r="J24" s="20"/>
      <c r="K24" s="79" t="s">
        <v>391</v>
      </c>
      <c r="L24" s="189"/>
      <c r="M24" s="190"/>
      <c r="N24" s="191"/>
    </row>
    <row r="25" spans="1:14" s="2" customFormat="1" ht="18.75" customHeight="1">
      <c r="A25" s="11" t="s">
        <v>821</v>
      </c>
      <c r="B25" s="214"/>
      <c r="C25" s="161"/>
      <c r="D25" s="161"/>
      <c r="E25" s="20" t="s">
        <v>394</v>
      </c>
      <c r="F25" s="189"/>
      <c r="G25" s="190"/>
      <c r="H25" s="191"/>
      <c r="I25" s="80"/>
      <c r="J25" s="20"/>
      <c r="K25" s="20" t="s">
        <v>98</v>
      </c>
      <c r="L25" s="189"/>
      <c r="M25" s="190"/>
      <c r="N25" s="191"/>
    </row>
    <row r="26" spans="1:14" s="2" customFormat="1" ht="18.75" customHeight="1">
      <c r="A26" s="11"/>
      <c r="B26" s="215"/>
      <c r="C26" s="161"/>
      <c r="D26" s="161"/>
      <c r="E26" s="165" t="s">
        <v>389</v>
      </c>
      <c r="F26" s="189"/>
      <c r="G26" s="190"/>
      <c r="H26" s="191"/>
      <c r="I26" s="80"/>
      <c r="J26" s="20"/>
      <c r="K26" s="20" t="s">
        <v>94</v>
      </c>
      <c r="L26" s="189"/>
      <c r="M26" s="190"/>
      <c r="N26" s="191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70"/>
    </row>
    <row r="29" spans="1:14" s="2" customFormat="1" ht="13.5" customHeight="1">
      <c r="A29" s="11"/>
      <c r="B29" s="104"/>
      <c r="C29" s="111" t="s">
        <v>16</v>
      </c>
      <c r="D29" s="112" t="s">
        <v>385</v>
      </c>
      <c r="E29" s="112" t="s">
        <v>2009</v>
      </c>
      <c r="F29" s="112" t="s">
        <v>2008</v>
      </c>
      <c r="G29" s="112" t="s">
        <v>2007</v>
      </c>
      <c r="H29" s="112" t="s">
        <v>381</v>
      </c>
      <c r="I29" s="112" t="s">
        <v>380</v>
      </c>
      <c r="J29" s="112" t="s">
        <v>379</v>
      </c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378</v>
      </c>
      <c r="C30" s="123">
        <v>0.06944444444444443</v>
      </c>
      <c r="D30" s="124"/>
      <c r="E30" s="124"/>
      <c r="F30" s="124"/>
      <c r="G30" s="124"/>
      <c r="H30" s="124"/>
      <c r="I30" s="124"/>
      <c r="J30" s="124"/>
      <c r="K30" s="124"/>
      <c r="L30" s="125">
        <v>0.28125</v>
      </c>
      <c r="M30" s="117">
        <f>SUM(C30:L30)</f>
        <v>0.3506944444444444</v>
      </c>
      <c r="N30" s="126"/>
    </row>
    <row r="31" spans="1:14" s="2" customFormat="1" ht="13.5" customHeight="1">
      <c r="A31" s="11"/>
      <c r="B31" s="106" t="s">
        <v>2006</v>
      </c>
      <c r="C31" s="114">
        <v>0.10208333333333335</v>
      </c>
      <c r="D31" s="32">
        <v>0.2340277777777778</v>
      </c>
      <c r="E31" s="32"/>
      <c r="F31" s="32"/>
      <c r="G31" s="32"/>
      <c r="H31" s="32"/>
      <c r="I31" s="32">
        <v>0.022222222222222223</v>
      </c>
      <c r="J31" s="32">
        <v>0.04722222222222222</v>
      </c>
      <c r="K31" s="32"/>
      <c r="L31" s="115"/>
      <c r="M31" s="118">
        <f>SUM(C31:L31)</f>
        <v>0.40555555555555556</v>
      </c>
      <c r="N31" s="122"/>
    </row>
    <row r="32" spans="1:15" s="2" customFormat="1" ht="13.5" customHeight="1">
      <c r="A32" s="11"/>
      <c r="B32" s="107" t="s">
        <v>376</v>
      </c>
      <c r="C32" s="130"/>
      <c r="D32" s="131"/>
      <c r="E32" s="131"/>
      <c r="F32" s="131"/>
      <c r="G32" s="131"/>
      <c r="H32" s="131"/>
      <c r="I32" s="131"/>
      <c r="J32" s="131"/>
      <c r="K32" s="131"/>
      <c r="L32" s="132"/>
      <c r="M32" s="133">
        <f>SUM(C32:L32)</f>
        <v>0</v>
      </c>
      <c r="N32" s="120"/>
      <c r="O32" s="4"/>
    </row>
    <row r="33" spans="1:15" s="2" customFormat="1" ht="13.5" customHeight="1" thickBot="1">
      <c r="A33" s="11"/>
      <c r="B33" s="110" t="s">
        <v>375</v>
      </c>
      <c r="C33" s="127"/>
      <c r="D33" s="128">
        <v>0.02361111111111111</v>
      </c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0.02361111111111111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24" t="s">
        <v>2005</v>
      </c>
      <c r="C35" s="194" t="s">
        <v>2004</v>
      </c>
      <c r="D35" s="195"/>
      <c r="E35" s="194" t="s">
        <v>2003</v>
      </c>
      <c r="F35" s="195"/>
      <c r="G35" s="194" t="s">
        <v>2002</v>
      </c>
      <c r="H35" s="195"/>
      <c r="I35" s="235" t="s">
        <v>2001</v>
      </c>
      <c r="J35" s="195"/>
      <c r="K35" s="194" t="s">
        <v>2000</v>
      </c>
      <c r="L35" s="195"/>
      <c r="M35" s="194" t="s">
        <v>1999</v>
      </c>
      <c r="N35" s="195"/>
    </row>
    <row r="36" spans="1:14" s="2" customFormat="1" ht="19.5" customHeight="1">
      <c r="A36" s="11"/>
      <c r="B36" s="225"/>
      <c r="C36" s="194"/>
      <c r="D36" s="195"/>
      <c r="E36" s="194"/>
      <c r="F36" s="195"/>
      <c r="G36" s="194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6"/>
      <c r="C42" s="47"/>
      <c r="D42" s="48"/>
      <c r="E42" s="48"/>
      <c r="F42" s="47"/>
      <c r="G42" s="48"/>
      <c r="H42" s="48"/>
      <c r="I42" s="47"/>
      <c r="J42" s="48"/>
      <c r="K42" s="47"/>
      <c r="L42" s="47"/>
      <c r="M42" s="47"/>
      <c r="N42" s="11"/>
    </row>
    <row r="43" spans="1:14" s="2" customFormat="1" ht="15">
      <c r="A43" s="11"/>
      <c r="B43" s="193" t="s">
        <v>348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>
        <v>4</v>
      </c>
      <c r="B44" s="232" t="s">
        <v>1998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233"/>
    </row>
    <row r="45" spans="1:14" s="2" customFormat="1" ht="12" customHeight="1">
      <c r="A45" s="170">
        <v>0.5395833333333333</v>
      </c>
      <c r="B45" s="232" t="s">
        <v>1997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233"/>
    </row>
    <row r="46" spans="1:14" s="2" customFormat="1" ht="12" customHeight="1">
      <c r="A46" s="11"/>
      <c r="B46" s="23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5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 t="s">
        <v>1996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27" t="s">
        <v>1995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1" customFormat="1" ht="11.25">
      <c r="B55" s="10" t="s">
        <v>1994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342</v>
      </c>
      <c r="N55" s="88" t="s">
        <v>341</v>
      </c>
      <c r="O55" s="7"/>
    </row>
    <row r="56" spans="2:15" s="53" customFormat="1" ht="21.75" customHeight="1">
      <c r="B56" s="71" t="s">
        <v>340</v>
      </c>
      <c r="C56" s="89" t="s">
        <v>337</v>
      </c>
      <c r="D56" s="89" t="s">
        <v>336</v>
      </c>
      <c r="E56" s="92" t="s">
        <v>338</v>
      </c>
      <c r="F56" s="89" t="s">
        <v>337</v>
      </c>
      <c r="G56" s="93" t="s">
        <v>336</v>
      </c>
      <c r="H56" s="93" t="s">
        <v>335</v>
      </c>
      <c r="I56" s="93" t="s">
        <v>1993</v>
      </c>
      <c r="J56" s="219" t="s">
        <v>1992</v>
      </c>
      <c r="K56" s="220"/>
      <c r="L56" s="221"/>
      <c r="M56" s="222" t="s">
        <v>332</v>
      </c>
      <c r="N56" s="223"/>
      <c r="O56" s="8"/>
    </row>
    <row r="57" spans="2:15" s="51" customFormat="1" ht="22.5" customHeight="1">
      <c r="B57" s="98" t="s">
        <v>331</v>
      </c>
      <c r="C57" s="55">
        <v>-157.7</v>
      </c>
      <c r="D57" s="55">
        <v>-162.1</v>
      </c>
      <c r="E57" s="96" t="s">
        <v>330</v>
      </c>
      <c r="F57" s="55">
        <v>26.3</v>
      </c>
      <c r="G57" s="55">
        <v>26.1</v>
      </c>
      <c r="H57" s="97" t="s">
        <v>1991</v>
      </c>
      <c r="I57" s="142">
        <v>0</v>
      </c>
      <c r="J57" s="56" t="s">
        <v>328</v>
      </c>
      <c r="K57" s="207">
        <v>7.2</v>
      </c>
      <c r="L57" s="208"/>
      <c r="M57" s="207" t="s">
        <v>323</v>
      </c>
      <c r="N57" s="209"/>
      <c r="O57" s="7"/>
    </row>
    <row r="58" spans="2:15" s="51" customFormat="1" ht="22.5" customHeight="1">
      <c r="B58" s="98" t="s">
        <v>1990</v>
      </c>
      <c r="C58" s="55">
        <v>-152.9</v>
      </c>
      <c r="D58" s="55">
        <v>-157.2</v>
      </c>
      <c r="E58" s="97" t="s">
        <v>326</v>
      </c>
      <c r="F58" s="142">
        <v>15</v>
      </c>
      <c r="G58" s="142">
        <v>20</v>
      </c>
      <c r="H58" s="97" t="s">
        <v>1989</v>
      </c>
      <c r="I58" s="142">
        <v>0</v>
      </c>
      <c r="J58" s="56" t="s">
        <v>324</v>
      </c>
      <c r="K58" s="207">
        <v>7.2</v>
      </c>
      <c r="L58" s="208"/>
      <c r="M58" s="207" t="s">
        <v>323</v>
      </c>
      <c r="N58" s="209"/>
      <c r="O58" s="7"/>
    </row>
    <row r="59" spans="2:15" s="51" customFormat="1" ht="22.5" customHeight="1">
      <c r="B59" s="98" t="s">
        <v>1988</v>
      </c>
      <c r="C59" s="55">
        <v>-209.5</v>
      </c>
      <c r="D59" s="55">
        <v>-210.8</v>
      </c>
      <c r="E59" s="97" t="s">
        <v>321</v>
      </c>
      <c r="F59" s="57">
        <v>20</v>
      </c>
      <c r="G59" s="57">
        <v>18</v>
      </c>
      <c r="H59" s="97" t="s">
        <v>320</v>
      </c>
      <c r="I59" s="142">
        <v>0</v>
      </c>
      <c r="J59" s="58" t="s">
        <v>1987</v>
      </c>
      <c r="K59" s="207">
        <v>7.2</v>
      </c>
      <c r="L59" s="208"/>
      <c r="M59" s="207" t="s">
        <v>318</v>
      </c>
      <c r="N59" s="209"/>
      <c r="O59" s="7"/>
    </row>
    <row r="60" spans="2:15" s="51" customFormat="1" ht="22.5" customHeight="1">
      <c r="B60" s="98" t="s">
        <v>317</v>
      </c>
      <c r="C60" s="55">
        <v>-115.5</v>
      </c>
      <c r="D60" s="55">
        <v>-125.4</v>
      </c>
      <c r="E60" s="97" t="s">
        <v>316</v>
      </c>
      <c r="F60" s="57">
        <v>50</v>
      </c>
      <c r="G60" s="57">
        <v>45</v>
      </c>
      <c r="H60" s="97" t="s">
        <v>315</v>
      </c>
      <c r="I60" s="142">
        <v>0</v>
      </c>
      <c r="J60" s="56" t="s">
        <v>1986</v>
      </c>
      <c r="K60" s="207">
        <v>7.2</v>
      </c>
      <c r="L60" s="208"/>
      <c r="M60" s="207" t="s">
        <v>313</v>
      </c>
      <c r="N60" s="209"/>
      <c r="O60" s="7"/>
    </row>
    <row r="61" spans="2:15" s="51" customFormat="1" ht="22.5" customHeight="1">
      <c r="B61" s="98" t="s">
        <v>312</v>
      </c>
      <c r="C61" s="55">
        <v>32.8</v>
      </c>
      <c r="D61" s="55">
        <v>27.8</v>
      </c>
      <c r="E61" s="97" t="s">
        <v>311</v>
      </c>
      <c r="F61" s="57">
        <v>50</v>
      </c>
      <c r="G61" s="57">
        <v>45</v>
      </c>
      <c r="H61" s="96" t="s">
        <v>310</v>
      </c>
      <c r="I61" s="144">
        <v>0</v>
      </c>
      <c r="J61" s="210" t="s">
        <v>309</v>
      </c>
      <c r="K61" s="184"/>
      <c r="L61" s="185"/>
      <c r="M61" s="185"/>
      <c r="N61" s="186"/>
      <c r="O61" s="7"/>
    </row>
    <row r="62" spans="2:15" s="51" customFormat="1" ht="22.5" customHeight="1">
      <c r="B62" s="98" t="s">
        <v>308</v>
      </c>
      <c r="C62" s="55">
        <v>28.8</v>
      </c>
      <c r="D62" s="55">
        <v>24</v>
      </c>
      <c r="E62" s="97" t="s">
        <v>1985</v>
      </c>
      <c r="F62" s="57">
        <v>270</v>
      </c>
      <c r="G62" s="57">
        <v>265</v>
      </c>
      <c r="H62" s="96" t="s">
        <v>306</v>
      </c>
      <c r="I62" s="144">
        <v>0</v>
      </c>
      <c r="J62" s="211"/>
      <c r="K62" s="199"/>
      <c r="L62" s="200"/>
      <c r="M62" s="200"/>
      <c r="N62" s="201"/>
      <c r="O62" s="7"/>
    </row>
    <row r="63" spans="2:15" s="51" customFormat="1" ht="22.5" customHeight="1">
      <c r="B63" s="98" t="s">
        <v>1984</v>
      </c>
      <c r="C63" s="55">
        <v>26</v>
      </c>
      <c r="D63" s="55">
        <v>21.3</v>
      </c>
      <c r="E63" s="97" t="s">
        <v>1983</v>
      </c>
      <c r="F63" s="59">
        <v>4.8</v>
      </c>
      <c r="G63" s="59">
        <v>4.8</v>
      </c>
      <c r="H63" s="96" t="s">
        <v>302</v>
      </c>
      <c r="I63" s="144">
        <v>0</v>
      </c>
      <c r="J63" s="211"/>
      <c r="K63" s="199"/>
      <c r="L63" s="200"/>
      <c r="M63" s="200"/>
      <c r="N63" s="201"/>
      <c r="O63" s="7"/>
    </row>
    <row r="64" spans="2:15" s="51" customFormat="1" ht="22.5" customHeight="1">
      <c r="B64" s="98" t="s">
        <v>301</v>
      </c>
      <c r="C64" s="55">
        <v>25.4</v>
      </c>
      <c r="D64" s="55">
        <v>20.7</v>
      </c>
      <c r="E64" s="97" t="s">
        <v>168</v>
      </c>
      <c r="F64" s="59">
        <v>0.4</v>
      </c>
      <c r="G64" s="61">
        <v>0.4</v>
      </c>
      <c r="H64" s="101"/>
      <c r="I64" s="87"/>
      <c r="J64" s="211"/>
      <c r="K64" s="199"/>
      <c r="L64" s="200"/>
      <c r="M64" s="200"/>
      <c r="N64" s="201"/>
      <c r="O64" s="7"/>
    </row>
    <row r="65" spans="2:15" s="51" customFormat="1" ht="22.5" customHeight="1">
      <c r="B65" s="99" t="s">
        <v>1982</v>
      </c>
      <c r="C65" s="60">
        <v>1.7E-05</v>
      </c>
      <c r="D65" s="60">
        <v>1.7E-05</v>
      </c>
      <c r="E65" s="96" t="s">
        <v>298</v>
      </c>
      <c r="F65" s="55">
        <v>23.5</v>
      </c>
      <c r="G65" s="61">
        <v>15.1</v>
      </c>
      <c r="H65" s="97" t="s">
        <v>297</v>
      </c>
      <c r="I65" s="61" t="s">
        <v>303</v>
      </c>
      <c r="J65" s="211"/>
      <c r="K65" s="199"/>
      <c r="L65" s="200"/>
      <c r="M65" s="200"/>
      <c r="N65" s="201"/>
      <c r="O65" s="7"/>
    </row>
    <row r="66" spans="2:15" s="51" customFormat="1" ht="22.5" customHeight="1">
      <c r="B66" s="100" t="s">
        <v>296</v>
      </c>
      <c r="C66" s="72">
        <v>500</v>
      </c>
      <c r="D66" s="134"/>
      <c r="E66" s="102" t="s">
        <v>295</v>
      </c>
      <c r="F66" s="141">
        <v>30.6</v>
      </c>
      <c r="G66" s="169">
        <v>59.6</v>
      </c>
      <c r="H66" s="102" t="s">
        <v>294</v>
      </c>
      <c r="I66" s="143" t="s">
        <v>303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292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291</v>
      </c>
      <c r="C69" s="67" t="s">
        <v>290</v>
      </c>
      <c r="D69" s="67" t="s">
        <v>289</v>
      </c>
      <c r="E69" s="67" t="s">
        <v>45</v>
      </c>
      <c r="F69" s="67" t="s">
        <v>287</v>
      </c>
      <c r="G69" s="67" t="s">
        <v>1981</v>
      </c>
      <c r="H69" s="67" t="s">
        <v>1980</v>
      </c>
      <c r="I69" s="82" t="s">
        <v>1979</v>
      </c>
      <c r="J69" s="67" t="s">
        <v>1978</v>
      </c>
      <c r="K69" s="82" t="s">
        <v>282</v>
      </c>
      <c r="L69" s="82" t="s">
        <v>1977</v>
      </c>
      <c r="M69" s="67" t="s">
        <v>280</v>
      </c>
      <c r="N69" s="83" t="s">
        <v>279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278</v>
      </c>
      <c r="C71" s="70" t="s">
        <v>277</v>
      </c>
      <c r="D71" s="69" t="s">
        <v>276</v>
      </c>
      <c r="E71" s="70" t="s">
        <v>275</v>
      </c>
      <c r="F71" s="70" t="s">
        <v>1976</v>
      </c>
      <c r="G71" s="70" t="s">
        <v>273</v>
      </c>
      <c r="H71" s="70" t="s">
        <v>157</v>
      </c>
      <c r="I71" s="70" t="s">
        <v>1975</v>
      </c>
      <c r="J71" s="70" t="s">
        <v>270</v>
      </c>
      <c r="K71" s="70" t="s">
        <v>269</v>
      </c>
      <c r="L71" s="70" t="s">
        <v>1974</v>
      </c>
      <c r="M71" s="70" t="s">
        <v>267</v>
      </c>
      <c r="N71" s="86" t="s">
        <v>266</v>
      </c>
    </row>
    <row r="72" spans="1:14" s="2" customFormat="1" ht="24" customHeight="1">
      <c r="A72" s="11"/>
      <c r="B72" s="150">
        <v>0</v>
      </c>
      <c r="C72" s="151">
        <v>1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265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2" t="s">
        <v>264</v>
      </c>
      <c r="C75" s="192"/>
      <c r="D75" s="153">
        <v>0</v>
      </c>
      <c r="E75" s="192" t="s">
        <v>1973</v>
      </c>
      <c r="F75" s="192"/>
      <c r="G75" s="156">
        <v>0</v>
      </c>
      <c r="H75" s="192" t="s">
        <v>262</v>
      </c>
      <c r="I75" s="192"/>
      <c r="J75" s="153">
        <v>0</v>
      </c>
      <c r="K75" s="192" t="s">
        <v>261</v>
      </c>
      <c r="L75" s="192"/>
      <c r="M75" s="158">
        <v>0</v>
      </c>
      <c r="N75" s="62"/>
      <c r="O75" s="9"/>
    </row>
    <row r="76" spans="2:15" s="51" customFormat="1" ht="18.75" customHeight="1">
      <c r="B76" s="179" t="s">
        <v>260</v>
      </c>
      <c r="C76" s="180"/>
      <c r="D76" s="154">
        <v>0</v>
      </c>
      <c r="E76" s="180" t="s">
        <v>259</v>
      </c>
      <c r="F76" s="180"/>
      <c r="G76" s="154">
        <v>0</v>
      </c>
      <c r="H76" s="180" t="s">
        <v>1972</v>
      </c>
      <c r="I76" s="180"/>
      <c r="J76" s="154">
        <v>0</v>
      </c>
      <c r="K76" s="180" t="s">
        <v>257</v>
      </c>
      <c r="L76" s="180"/>
      <c r="M76" s="159">
        <v>0</v>
      </c>
      <c r="N76" s="62"/>
      <c r="O76" s="9"/>
    </row>
    <row r="77" spans="2:15" s="51" customFormat="1" ht="18.75" customHeight="1">
      <c r="B77" s="179" t="s">
        <v>256</v>
      </c>
      <c r="C77" s="180"/>
      <c r="D77" s="154">
        <v>0</v>
      </c>
      <c r="E77" s="180" t="s">
        <v>1971</v>
      </c>
      <c r="F77" s="180"/>
      <c r="G77" s="154">
        <v>0</v>
      </c>
      <c r="H77" s="180" t="s">
        <v>254</v>
      </c>
      <c r="I77" s="180"/>
      <c r="J77" s="157">
        <v>0</v>
      </c>
      <c r="K77" s="180" t="s">
        <v>1970</v>
      </c>
      <c r="L77" s="180"/>
      <c r="M77" s="159">
        <v>0</v>
      </c>
      <c r="N77" s="62"/>
      <c r="O77" s="9"/>
    </row>
    <row r="78" spans="2:15" s="51" customFormat="1" ht="18.75" customHeight="1">
      <c r="B78" s="179" t="s">
        <v>252</v>
      </c>
      <c r="C78" s="180"/>
      <c r="D78" s="154">
        <v>0</v>
      </c>
      <c r="E78" s="180" t="s">
        <v>1969</v>
      </c>
      <c r="F78" s="180"/>
      <c r="G78" s="154">
        <v>0</v>
      </c>
      <c r="H78" s="180" t="s">
        <v>250</v>
      </c>
      <c r="I78" s="180"/>
      <c r="J78" s="154">
        <v>0</v>
      </c>
      <c r="K78" s="180" t="s">
        <v>1968</v>
      </c>
      <c r="L78" s="180"/>
      <c r="M78" s="159">
        <v>0</v>
      </c>
      <c r="N78" s="62"/>
      <c r="O78" s="9"/>
    </row>
    <row r="79" spans="2:15" s="51" customFormat="1" ht="18.75" customHeight="1">
      <c r="B79" s="179" t="s">
        <v>122</v>
      </c>
      <c r="C79" s="180"/>
      <c r="D79" s="154">
        <v>0</v>
      </c>
      <c r="E79" s="180" t="s">
        <v>1967</v>
      </c>
      <c r="F79" s="180"/>
      <c r="G79" s="154">
        <v>0</v>
      </c>
      <c r="H79" s="180" t="s">
        <v>246</v>
      </c>
      <c r="I79" s="180"/>
      <c r="J79" s="157">
        <v>0</v>
      </c>
      <c r="K79" s="180" t="s">
        <v>245</v>
      </c>
      <c r="L79" s="180"/>
      <c r="M79" s="159">
        <v>0</v>
      </c>
      <c r="N79" s="62"/>
      <c r="O79" s="9"/>
    </row>
    <row r="80" spans="2:15" s="51" customFormat="1" ht="18.75" customHeight="1">
      <c r="B80" s="179" t="s">
        <v>244</v>
      </c>
      <c r="C80" s="180"/>
      <c r="D80" s="154">
        <v>0</v>
      </c>
      <c r="E80" s="180" t="s">
        <v>243</v>
      </c>
      <c r="F80" s="180"/>
      <c r="G80" s="154">
        <v>0</v>
      </c>
      <c r="H80" s="180" t="s">
        <v>1966</v>
      </c>
      <c r="I80" s="180"/>
      <c r="J80" s="157">
        <v>0</v>
      </c>
      <c r="K80" s="180" t="s">
        <v>241</v>
      </c>
      <c r="L80" s="180"/>
      <c r="M80" s="159">
        <v>0</v>
      </c>
      <c r="N80" s="62"/>
      <c r="O80" s="9"/>
    </row>
    <row r="81" spans="2:15" s="51" customFormat="1" ht="18.75" customHeight="1">
      <c r="B81" s="179" t="s">
        <v>240</v>
      </c>
      <c r="C81" s="180"/>
      <c r="D81" s="154">
        <v>0</v>
      </c>
      <c r="E81" s="180" t="s">
        <v>239</v>
      </c>
      <c r="F81" s="180"/>
      <c r="G81" s="154">
        <v>0</v>
      </c>
      <c r="H81" s="180" t="s">
        <v>238</v>
      </c>
      <c r="I81" s="180"/>
      <c r="J81" s="154">
        <v>0</v>
      </c>
      <c r="K81" s="180" t="s">
        <v>237</v>
      </c>
      <c r="L81" s="180"/>
      <c r="M81" s="159">
        <v>0</v>
      </c>
      <c r="N81" s="62"/>
      <c r="O81" s="166"/>
    </row>
    <row r="82" spans="2:15" s="51" customFormat="1" ht="18.75" customHeight="1">
      <c r="B82" s="206" t="s">
        <v>1965</v>
      </c>
      <c r="C82" s="188"/>
      <c r="D82" s="155">
        <v>0</v>
      </c>
      <c r="E82" s="188" t="s">
        <v>235</v>
      </c>
      <c r="F82" s="188"/>
      <c r="G82" s="155">
        <v>1</v>
      </c>
      <c r="H82" s="188" t="s">
        <v>234</v>
      </c>
      <c r="I82" s="188"/>
      <c r="J82" s="155">
        <v>0</v>
      </c>
      <c r="K82" s="188"/>
      <c r="L82" s="188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1.25">
      <c r="B84" s="10" t="s">
        <v>233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81" t="s">
        <v>1964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3"/>
      <c r="O85" s="7"/>
    </row>
    <row r="86" spans="2:15" s="51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1" customFormat="1" ht="12" customHeight="1">
      <c r="B87" s="176" t="s">
        <v>1963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1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1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1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1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1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1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1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1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1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1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1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1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1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0"/>
  <sheetViews>
    <sheetView zoomScale="130" zoomScaleNormal="130" workbookViewId="0" topLeftCell="A1">
      <selection activeCell="J25" sqref="J25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44118</v>
      </c>
      <c r="D3" s="231"/>
      <c r="E3" s="12"/>
      <c r="F3" s="12"/>
      <c r="G3" s="12"/>
      <c r="H3" s="11"/>
      <c r="I3" s="11"/>
      <c r="J3" s="11"/>
      <c r="K3" s="108" t="s">
        <v>2059</v>
      </c>
      <c r="L3" s="167">
        <f>(M31-(M32+M33))/M31*100</f>
        <v>100</v>
      </c>
      <c r="M3" s="109" t="s">
        <v>38</v>
      </c>
      <c r="N3" s="16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1389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149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1228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650</v>
      </c>
    </row>
    <row r="9" spans="1:14" s="2" customFormat="1" ht="13.5" customHeight="1">
      <c r="A9" s="11"/>
      <c r="B9" s="17" t="s">
        <v>8</v>
      </c>
      <c r="C9" s="25">
        <v>0.4048611111111111</v>
      </c>
      <c r="D9" s="26">
        <v>2.2</v>
      </c>
      <c r="E9" s="26">
        <v>17.5</v>
      </c>
      <c r="F9" s="26">
        <v>39</v>
      </c>
      <c r="G9" s="27" t="s">
        <v>1806</v>
      </c>
      <c r="H9" s="26">
        <v>3.4</v>
      </c>
      <c r="I9" s="28">
        <v>7.2</v>
      </c>
      <c r="J9" s="29">
        <v>0</v>
      </c>
      <c r="K9" s="11"/>
      <c r="L9" s="21">
        <v>2</v>
      </c>
      <c r="M9" s="73" t="s">
        <v>2</v>
      </c>
      <c r="N9" s="74" t="s">
        <v>2058</v>
      </c>
    </row>
    <row r="10" spans="1:15" s="2" customFormat="1" ht="13.5" customHeight="1">
      <c r="A10" s="11"/>
      <c r="B10" s="17" t="s">
        <v>1807</v>
      </c>
      <c r="C10" s="25">
        <v>0.5520833333333334</v>
      </c>
      <c r="D10" s="26">
        <v>1.6</v>
      </c>
      <c r="E10" s="26">
        <v>15.4</v>
      </c>
      <c r="F10" s="26">
        <v>53</v>
      </c>
      <c r="G10" s="27" t="s">
        <v>1804</v>
      </c>
      <c r="H10" s="26">
        <v>4.6</v>
      </c>
      <c r="I10" s="11"/>
      <c r="J10" s="30">
        <v>0</v>
      </c>
      <c r="K10" s="11"/>
      <c r="L10" s="21">
        <v>4</v>
      </c>
      <c r="M10" s="73" t="s">
        <v>33</v>
      </c>
      <c r="N10" s="22" t="s">
        <v>644</v>
      </c>
      <c r="O10" s="3"/>
    </row>
    <row r="11" spans="1:15" s="2" customFormat="1" ht="13.5" customHeight="1" thickBot="1">
      <c r="A11" s="11"/>
      <c r="B11" s="31" t="s">
        <v>9</v>
      </c>
      <c r="C11" s="32">
        <v>0.7541666666666668</v>
      </c>
      <c r="D11" s="33">
        <v>1.6</v>
      </c>
      <c r="E11" s="33">
        <v>12.2</v>
      </c>
      <c r="F11" s="33">
        <v>53</v>
      </c>
      <c r="G11" s="27" t="s">
        <v>1041</v>
      </c>
      <c r="H11" s="33">
        <v>3.6</v>
      </c>
      <c r="I11" s="11"/>
      <c r="J11" s="168">
        <v>0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/>
      <c r="D12" s="36"/>
      <c r="E12" s="36"/>
      <c r="F12" s="37"/>
      <c r="G12" s="11"/>
      <c r="H12" s="38"/>
      <c r="I12" s="11"/>
      <c r="J12" s="39"/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45"/>
      <c r="I14" s="45"/>
      <c r="J14" s="45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845</v>
      </c>
      <c r="D15" s="41" t="s">
        <v>1038</v>
      </c>
      <c r="E15" s="41" t="s">
        <v>1037</v>
      </c>
      <c r="F15" s="41" t="s">
        <v>1802</v>
      </c>
      <c r="G15" s="41" t="s">
        <v>1801</v>
      </c>
      <c r="H15" s="41" t="s">
        <v>2057</v>
      </c>
      <c r="I15" s="41" t="s">
        <v>839</v>
      </c>
      <c r="J15" s="41" t="s">
        <v>1799</v>
      </c>
      <c r="K15" s="41" t="s">
        <v>82</v>
      </c>
      <c r="L15" s="41" t="s">
        <v>1797</v>
      </c>
      <c r="M15" s="41" t="s">
        <v>1796</v>
      </c>
      <c r="N15" s="40" t="s">
        <v>411</v>
      </c>
    </row>
    <row r="16" spans="1:14" s="2" customFormat="1" ht="18.75" customHeight="1">
      <c r="A16" s="11"/>
      <c r="B16" s="63" t="s">
        <v>11</v>
      </c>
      <c r="C16" s="163" t="s">
        <v>1791</v>
      </c>
      <c r="D16" s="163" t="s">
        <v>1794</v>
      </c>
      <c r="E16" s="163" t="s">
        <v>1793</v>
      </c>
      <c r="F16" s="163" t="s">
        <v>192</v>
      </c>
      <c r="G16" s="163" t="s">
        <v>407</v>
      </c>
      <c r="H16" s="163" t="s">
        <v>1792</v>
      </c>
      <c r="I16" s="163"/>
      <c r="J16" s="163"/>
      <c r="K16" s="163"/>
      <c r="L16" s="163"/>
      <c r="M16" s="163"/>
      <c r="N16" s="163" t="s">
        <v>73</v>
      </c>
    </row>
    <row r="17" spans="1:14" s="2" customFormat="1" ht="13.5" customHeight="1">
      <c r="A17" s="11"/>
      <c r="B17" s="63" t="s">
        <v>18</v>
      </c>
      <c r="C17" s="25">
        <v>0.3875</v>
      </c>
      <c r="D17" s="25">
        <v>0.3888888888888889</v>
      </c>
      <c r="E17" s="25">
        <v>0.39444444444444443</v>
      </c>
      <c r="F17" s="25">
        <v>0.46875</v>
      </c>
      <c r="G17" s="25">
        <v>0.75625</v>
      </c>
      <c r="H17" s="25">
        <v>0.7819444444444444</v>
      </c>
      <c r="I17" s="25"/>
      <c r="J17" s="25"/>
      <c r="K17" s="25"/>
      <c r="L17" s="25"/>
      <c r="M17" s="25"/>
      <c r="N17" s="25">
        <v>0.7861111111111111</v>
      </c>
    </row>
    <row r="18" spans="1:14" s="2" customFormat="1" ht="13.5" customHeight="1">
      <c r="A18" s="11"/>
      <c r="B18" s="63" t="s">
        <v>12</v>
      </c>
      <c r="C18" s="43">
        <v>40277</v>
      </c>
      <c r="D18" s="42">
        <v>40278</v>
      </c>
      <c r="E18" s="42">
        <v>40283</v>
      </c>
      <c r="F18" s="42">
        <v>40322</v>
      </c>
      <c r="G18" s="42">
        <v>40438</v>
      </c>
      <c r="H18" s="42">
        <v>40453</v>
      </c>
      <c r="I18" s="42"/>
      <c r="J18" s="42"/>
      <c r="K18" s="42"/>
      <c r="L18" s="42"/>
      <c r="M18" s="42"/>
      <c r="N18" s="42">
        <v>40458</v>
      </c>
    </row>
    <row r="19" spans="1:14" s="2" customFormat="1" ht="13.5" customHeight="1" thickBot="1">
      <c r="A19" s="11"/>
      <c r="B19" s="64" t="s">
        <v>13</v>
      </c>
      <c r="C19" s="135"/>
      <c r="D19" s="43">
        <v>40282</v>
      </c>
      <c r="E19" s="43">
        <v>40321</v>
      </c>
      <c r="F19" s="43">
        <v>40437</v>
      </c>
      <c r="G19" s="43">
        <v>40452</v>
      </c>
      <c r="H19" s="43">
        <v>40457</v>
      </c>
      <c r="I19" s="43"/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2056</v>
      </c>
      <c r="C20" s="137"/>
      <c r="D20" s="138">
        <f aca="true" t="shared" si="0" ref="D20:M20">IF(ISNUMBER(D18),D19-D18+1,"")</f>
        <v>5</v>
      </c>
      <c r="E20" s="44">
        <f t="shared" si="0"/>
        <v>39</v>
      </c>
      <c r="F20" s="44">
        <f t="shared" si="0"/>
        <v>116</v>
      </c>
      <c r="G20" s="44">
        <f t="shared" si="0"/>
        <v>15</v>
      </c>
      <c r="H20" s="44">
        <f t="shared" si="0"/>
        <v>5</v>
      </c>
      <c r="I20" s="44">
        <f t="shared" si="0"/>
      </c>
      <c r="J20" s="44">
        <f t="shared" si="0"/>
      </c>
      <c r="K20" s="44">
        <f t="shared" si="0"/>
      </c>
      <c r="L20" s="44">
        <f t="shared" si="0"/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2055</v>
      </c>
      <c r="C22" s="75" t="s">
        <v>1788</v>
      </c>
      <c r="D22" s="76" t="s">
        <v>617</v>
      </c>
      <c r="E22" s="77" t="s">
        <v>616</v>
      </c>
      <c r="F22" s="196" t="s">
        <v>615</v>
      </c>
      <c r="G22" s="197"/>
      <c r="H22" s="198"/>
      <c r="I22" s="81" t="s">
        <v>1788</v>
      </c>
      <c r="J22" s="76" t="s">
        <v>1787</v>
      </c>
      <c r="K22" s="76" t="s">
        <v>92</v>
      </c>
      <c r="L22" s="196" t="s">
        <v>615</v>
      </c>
      <c r="M22" s="197"/>
      <c r="N22" s="198"/>
    </row>
    <row r="23" spans="1:14" s="2" customFormat="1" ht="18.75" customHeight="1">
      <c r="A23" s="11"/>
      <c r="B23" s="214"/>
      <c r="C23" s="161"/>
      <c r="D23" s="161"/>
      <c r="E23" s="20" t="s">
        <v>1783</v>
      </c>
      <c r="F23" s="189"/>
      <c r="G23" s="190"/>
      <c r="H23" s="191"/>
      <c r="I23" s="80"/>
      <c r="J23" s="20"/>
      <c r="K23" s="20" t="s">
        <v>1784</v>
      </c>
      <c r="L23" s="189"/>
      <c r="M23" s="190"/>
      <c r="N23" s="191"/>
    </row>
    <row r="24" spans="1:14" s="2" customFormat="1" ht="18.75" customHeight="1">
      <c r="A24" s="11"/>
      <c r="B24" s="214"/>
      <c r="C24" s="162"/>
      <c r="D24" s="162"/>
      <c r="E24" s="78" t="s">
        <v>1785</v>
      </c>
      <c r="F24" s="189"/>
      <c r="G24" s="190"/>
      <c r="H24" s="191"/>
      <c r="I24" s="80"/>
      <c r="J24" s="20"/>
      <c r="K24" s="79" t="s">
        <v>2054</v>
      </c>
      <c r="L24" s="189"/>
      <c r="M24" s="190"/>
      <c r="N24" s="191"/>
    </row>
    <row r="25" spans="1:14" s="2" customFormat="1" ht="18.75" customHeight="1">
      <c r="A25" s="11" t="s">
        <v>821</v>
      </c>
      <c r="B25" s="214"/>
      <c r="C25" s="161"/>
      <c r="D25" s="161"/>
      <c r="E25" s="20" t="s">
        <v>391</v>
      </c>
      <c r="F25" s="189"/>
      <c r="G25" s="190"/>
      <c r="H25" s="191"/>
      <c r="I25" s="80"/>
      <c r="J25" s="20"/>
      <c r="K25" s="20" t="s">
        <v>98</v>
      </c>
      <c r="L25" s="189"/>
      <c r="M25" s="190"/>
      <c r="N25" s="191"/>
    </row>
    <row r="26" spans="1:14" s="2" customFormat="1" ht="18.75" customHeight="1">
      <c r="A26" s="11"/>
      <c r="B26" s="215"/>
      <c r="C26" s="161"/>
      <c r="D26" s="161"/>
      <c r="E26" s="165" t="s">
        <v>1784</v>
      </c>
      <c r="F26" s="189"/>
      <c r="G26" s="190"/>
      <c r="H26" s="191"/>
      <c r="I26" s="80"/>
      <c r="J26" s="20"/>
      <c r="K26" s="20" t="s">
        <v>94</v>
      </c>
      <c r="L26" s="189"/>
      <c r="M26" s="190"/>
      <c r="N26" s="191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70"/>
    </row>
    <row r="29" spans="1:14" s="2" customFormat="1" ht="13.5" customHeight="1">
      <c r="A29" s="11"/>
      <c r="B29" s="104"/>
      <c r="C29" s="111" t="s">
        <v>16</v>
      </c>
      <c r="D29" s="112" t="s">
        <v>2053</v>
      </c>
      <c r="E29" s="112" t="s">
        <v>1781</v>
      </c>
      <c r="F29" s="112" t="s">
        <v>1780</v>
      </c>
      <c r="G29" s="112" t="s">
        <v>1779</v>
      </c>
      <c r="H29" s="112" t="s">
        <v>2052</v>
      </c>
      <c r="I29" s="112" t="s">
        <v>1778</v>
      </c>
      <c r="J29" s="112" t="s">
        <v>1777</v>
      </c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1776</v>
      </c>
      <c r="C30" s="123">
        <v>0.06666666666666667</v>
      </c>
      <c r="D30" s="124"/>
      <c r="E30" s="124"/>
      <c r="F30" s="124"/>
      <c r="G30" s="124">
        <v>0.28194444444444444</v>
      </c>
      <c r="H30" s="124"/>
      <c r="I30" s="124"/>
      <c r="J30" s="124"/>
      <c r="K30" s="124"/>
      <c r="L30" s="125"/>
      <c r="M30" s="117">
        <f>SUM(C30:L30)</f>
        <v>0.3486111111111111</v>
      </c>
      <c r="N30" s="126"/>
    </row>
    <row r="31" spans="1:14" s="2" customFormat="1" ht="13.5" customHeight="1">
      <c r="A31" s="11"/>
      <c r="B31" s="106" t="s">
        <v>1775</v>
      </c>
      <c r="C31" s="114">
        <v>0.07430555555555556</v>
      </c>
      <c r="D31" s="32"/>
      <c r="E31" s="32"/>
      <c r="F31" s="32"/>
      <c r="G31" s="32">
        <v>0.28750000000000003</v>
      </c>
      <c r="H31" s="32"/>
      <c r="I31" s="32">
        <v>0.025694444444444447</v>
      </c>
      <c r="J31" s="32"/>
      <c r="K31" s="32"/>
      <c r="L31" s="115"/>
      <c r="M31" s="118">
        <f>SUM(C31:L31)</f>
        <v>0.38750000000000007</v>
      </c>
      <c r="N31" s="122"/>
    </row>
    <row r="32" spans="1:15" s="2" customFormat="1" ht="13.5" customHeight="1">
      <c r="A32" s="11"/>
      <c r="B32" s="107" t="s">
        <v>35</v>
      </c>
      <c r="C32" s="130"/>
      <c r="D32" s="131"/>
      <c r="E32" s="131"/>
      <c r="F32" s="131"/>
      <c r="G32" s="131"/>
      <c r="H32" s="131"/>
      <c r="I32" s="131"/>
      <c r="J32" s="131"/>
      <c r="K32" s="131"/>
      <c r="L32" s="132"/>
      <c r="M32" s="133">
        <f>SUM(C32:L32)</f>
        <v>0</v>
      </c>
      <c r="N32" s="120"/>
      <c r="O32" s="4"/>
    </row>
    <row r="33" spans="1:15" s="2" customFormat="1" ht="13.5" customHeight="1" thickBot="1">
      <c r="A33" s="11"/>
      <c r="B33" s="110" t="s">
        <v>36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24" t="s">
        <v>1773</v>
      </c>
      <c r="C35" s="194" t="s">
        <v>2051</v>
      </c>
      <c r="D35" s="195"/>
      <c r="E35" s="194" t="s">
        <v>2050</v>
      </c>
      <c r="F35" s="195"/>
      <c r="G35" s="194" t="s">
        <v>2049</v>
      </c>
      <c r="H35" s="195"/>
      <c r="I35" s="235" t="s">
        <v>2048</v>
      </c>
      <c r="J35" s="195"/>
      <c r="K35" s="194" t="s">
        <v>2047</v>
      </c>
      <c r="L35" s="195"/>
      <c r="M35" s="194" t="s">
        <v>2046</v>
      </c>
      <c r="N35" s="195"/>
    </row>
    <row r="36" spans="1:14" s="2" customFormat="1" ht="19.5" customHeight="1">
      <c r="A36" s="11"/>
      <c r="B36" s="225"/>
      <c r="C36" s="194" t="s">
        <v>2045</v>
      </c>
      <c r="D36" s="195"/>
      <c r="E36" s="194" t="s">
        <v>2044</v>
      </c>
      <c r="F36" s="195"/>
      <c r="G36" s="194" t="s">
        <v>2043</v>
      </c>
      <c r="H36" s="195"/>
      <c r="I36" s="194" t="s">
        <v>2042</v>
      </c>
      <c r="J36" s="195"/>
      <c r="K36" s="194" t="s">
        <v>2041</v>
      </c>
      <c r="L36" s="195"/>
      <c r="M36" s="194" t="s">
        <v>2040</v>
      </c>
      <c r="N36" s="195"/>
    </row>
    <row r="37" spans="1:14" s="2" customFormat="1" ht="19.5" customHeight="1">
      <c r="A37" s="11"/>
      <c r="B37" s="225"/>
      <c r="C37" s="194" t="s">
        <v>2039</v>
      </c>
      <c r="D37" s="195"/>
      <c r="E37" s="194" t="s">
        <v>2038</v>
      </c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6"/>
      <c r="C42" s="47"/>
      <c r="D42" s="48"/>
      <c r="E42" s="48"/>
      <c r="F42" s="47"/>
      <c r="G42" s="48"/>
      <c r="H42" s="48"/>
      <c r="I42" s="47"/>
      <c r="J42" s="48"/>
      <c r="K42" s="47"/>
      <c r="L42" s="47"/>
      <c r="M42" s="47"/>
      <c r="N42" s="11"/>
    </row>
    <row r="43" spans="1:14" s="2" customFormat="1" ht="15">
      <c r="A43" s="11"/>
      <c r="B43" s="193" t="s">
        <v>141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>
        <v>4</v>
      </c>
      <c r="B44" s="232" t="s">
        <v>2037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233"/>
    </row>
    <row r="45" spans="1:14" s="2" customFormat="1" ht="12" customHeight="1">
      <c r="A45" s="170">
        <v>0.5395833333333333</v>
      </c>
      <c r="B45" s="232" t="s">
        <v>2036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233"/>
    </row>
    <row r="46" spans="1:14" s="2" customFormat="1" ht="12" customHeight="1">
      <c r="A46" s="11"/>
      <c r="B46" s="234" t="s">
        <v>2035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 t="s">
        <v>2034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 t="s">
        <v>2033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5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 t="s">
        <v>1756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27" t="s">
        <v>2032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1" customFormat="1" ht="11.25">
      <c r="B55" s="10" t="s">
        <v>1754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133</v>
      </c>
      <c r="N55" s="88" t="s">
        <v>2031</v>
      </c>
      <c r="O55" s="7"/>
    </row>
    <row r="56" spans="2:15" s="53" customFormat="1" ht="21.75" customHeight="1">
      <c r="B56" s="71" t="s">
        <v>1751</v>
      </c>
      <c r="C56" s="89" t="s">
        <v>1749</v>
      </c>
      <c r="D56" s="89" t="s">
        <v>1748</v>
      </c>
      <c r="E56" s="92" t="s">
        <v>1750</v>
      </c>
      <c r="F56" s="89" t="s">
        <v>1749</v>
      </c>
      <c r="G56" s="93" t="s">
        <v>51</v>
      </c>
      <c r="H56" s="93" t="s">
        <v>1747</v>
      </c>
      <c r="I56" s="93" t="s">
        <v>1746</v>
      </c>
      <c r="J56" s="219" t="s">
        <v>2030</v>
      </c>
      <c r="K56" s="220"/>
      <c r="L56" s="221"/>
      <c r="M56" s="222" t="s">
        <v>55</v>
      </c>
      <c r="N56" s="223"/>
      <c r="O56" s="8"/>
    </row>
    <row r="57" spans="2:15" s="51" customFormat="1" ht="22.5" customHeight="1">
      <c r="B57" s="98" t="s">
        <v>1743</v>
      </c>
      <c r="C57" s="55">
        <v>-156.4</v>
      </c>
      <c r="D57" s="55">
        <v>-162.4</v>
      </c>
      <c r="E57" s="96" t="s">
        <v>2029</v>
      </c>
      <c r="F57" s="55">
        <v>26.3</v>
      </c>
      <c r="G57" s="55">
        <v>24.8</v>
      </c>
      <c r="H57" s="97" t="s">
        <v>1741</v>
      </c>
      <c r="I57" s="142">
        <v>1</v>
      </c>
      <c r="J57" s="56" t="s">
        <v>144</v>
      </c>
      <c r="K57" s="207">
        <v>7.2</v>
      </c>
      <c r="L57" s="208"/>
      <c r="M57" s="207" t="s">
        <v>1735</v>
      </c>
      <c r="N57" s="209"/>
      <c r="O57" s="7"/>
    </row>
    <row r="58" spans="2:15" s="51" customFormat="1" ht="22.5" customHeight="1">
      <c r="B58" s="98" t="s">
        <v>2028</v>
      </c>
      <c r="C58" s="55">
        <v>-151.5</v>
      </c>
      <c r="D58" s="55">
        <v>-157.4</v>
      </c>
      <c r="E58" s="97" t="s">
        <v>1738</v>
      </c>
      <c r="F58" s="142">
        <v>15</v>
      </c>
      <c r="G58" s="142">
        <v>13</v>
      </c>
      <c r="H58" s="97" t="s">
        <v>2027</v>
      </c>
      <c r="I58" s="142">
        <v>0</v>
      </c>
      <c r="J58" s="56" t="s">
        <v>1736</v>
      </c>
      <c r="K58" s="207">
        <v>7.2</v>
      </c>
      <c r="L58" s="208"/>
      <c r="M58" s="207" t="s">
        <v>1735</v>
      </c>
      <c r="N58" s="209"/>
      <c r="O58" s="7"/>
    </row>
    <row r="59" spans="2:15" s="51" customFormat="1" ht="22.5" customHeight="1">
      <c r="B59" s="98" t="s">
        <v>2026</v>
      </c>
      <c r="C59" s="55">
        <v>-209.1</v>
      </c>
      <c r="D59" s="55">
        <v>-210.5</v>
      </c>
      <c r="E59" s="97" t="s">
        <v>2025</v>
      </c>
      <c r="F59" s="57">
        <v>20</v>
      </c>
      <c r="G59" s="57">
        <v>20</v>
      </c>
      <c r="H59" s="97" t="s">
        <v>1734</v>
      </c>
      <c r="I59" s="142">
        <v>0</v>
      </c>
      <c r="J59" s="58" t="s">
        <v>1733</v>
      </c>
      <c r="K59" s="207">
        <v>7.2</v>
      </c>
      <c r="L59" s="208"/>
      <c r="M59" s="207" t="s">
        <v>198</v>
      </c>
      <c r="N59" s="209"/>
      <c r="O59" s="7"/>
    </row>
    <row r="60" spans="2:15" s="51" customFormat="1" ht="22.5" customHeight="1">
      <c r="B60" s="98" t="s">
        <v>60</v>
      </c>
      <c r="C60" s="55">
        <v>-112.9</v>
      </c>
      <c r="D60" s="55">
        <v>-125.3</v>
      </c>
      <c r="E60" s="97" t="s">
        <v>1730</v>
      </c>
      <c r="F60" s="57">
        <v>50</v>
      </c>
      <c r="G60" s="57">
        <v>40</v>
      </c>
      <c r="H60" s="97" t="s">
        <v>1729</v>
      </c>
      <c r="I60" s="142">
        <v>0</v>
      </c>
      <c r="J60" s="56" t="s">
        <v>1728</v>
      </c>
      <c r="K60" s="207">
        <v>7.2</v>
      </c>
      <c r="L60" s="208"/>
      <c r="M60" s="207" t="s">
        <v>2024</v>
      </c>
      <c r="N60" s="209"/>
      <c r="O60" s="7"/>
    </row>
    <row r="61" spans="2:15" s="51" customFormat="1" ht="22.5" customHeight="1">
      <c r="B61" s="98" t="s">
        <v>62</v>
      </c>
      <c r="C61" s="55">
        <v>33.8</v>
      </c>
      <c r="D61" s="55">
        <v>26.1</v>
      </c>
      <c r="E61" s="97" t="s">
        <v>132</v>
      </c>
      <c r="F61" s="57">
        <v>50</v>
      </c>
      <c r="G61" s="57">
        <v>45</v>
      </c>
      <c r="H61" s="96" t="s">
        <v>2023</v>
      </c>
      <c r="I61" s="144">
        <v>3</v>
      </c>
      <c r="J61" s="210" t="s">
        <v>1725</v>
      </c>
      <c r="K61" s="184"/>
      <c r="L61" s="185"/>
      <c r="M61" s="185"/>
      <c r="N61" s="186"/>
      <c r="O61" s="7"/>
    </row>
    <row r="62" spans="2:15" s="51" customFormat="1" ht="22.5" customHeight="1">
      <c r="B62" s="98" t="s">
        <v>1724</v>
      </c>
      <c r="C62" s="55">
        <v>29.6</v>
      </c>
      <c r="D62" s="55">
        <v>22.2</v>
      </c>
      <c r="E62" s="97" t="s">
        <v>166</v>
      </c>
      <c r="F62" s="57">
        <v>270</v>
      </c>
      <c r="G62" s="57">
        <v>270</v>
      </c>
      <c r="H62" s="96" t="s">
        <v>1722</v>
      </c>
      <c r="I62" s="144">
        <v>0</v>
      </c>
      <c r="J62" s="211"/>
      <c r="K62" s="199"/>
      <c r="L62" s="200"/>
      <c r="M62" s="200"/>
      <c r="N62" s="201"/>
      <c r="O62" s="7"/>
    </row>
    <row r="63" spans="2:15" s="51" customFormat="1" ht="22.5" customHeight="1">
      <c r="B63" s="98" t="s">
        <v>1721</v>
      </c>
      <c r="C63" s="55">
        <v>26.8</v>
      </c>
      <c r="D63" s="55">
        <v>19.4</v>
      </c>
      <c r="E63" s="97" t="s">
        <v>1720</v>
      </c>
      <c r="F63" s="59">
        <v>4.8</v>
      </c>
      <c r="G63" s="59">
        <v>4.8</v>
      </c>
      <c r="H63" s="96" t="s">
        <v>152</v>
      </c>
      <c r="I63" s="144">
        <v>0</v>
      </c>
      <c r="J63" s="211"/>
      <c r="K63" s="199"/>
      <c r="L63" s="200"/>
      <c r="M63" s="200"/>
      <c r="N63" s="201"/>
      <c r="O63" s="7"/>
    </row>
    <row r="64" spans="2:15" s="51" customFormat="1" ht="22.5" customHeight="1">
      <c r="B64" s="98" t="s">
        <v>1718</v>
      </c>
      <c r="C64" s="55">
        <v>25.95</v>
      </c>
      <c r="D64" s="55">
        <v>18.7</v>
      </c>
      <c r="E64" s="97" t="s">
        <v>1717</v>
      </c>
      <c r="F64" s="59">
        <v>0.4</v>
      </c>
      <c r="G64" s="61">
        <v>0.4</v>
      </c>
      <c r="H64" s="101"/>
      <c r="I64" s="87"/>
      <c r="J64" s="211"/>
      <c r="K64" s="199"/>
      <c r="L64" s="200"/>
      <c r="M64" s="200"/>
      <c r="N64" s="201"/>
      <c r="O64" s="7"/>
    </row>
    <row r="65" spans="2:15" s="51" customFormat="1" ht="22.5" customHeight="1">
      <c r="B65" s="99" t="s">
        <v>1716</v>
      </c>
      <c r="C65" s="60">
        <v>1.7E-05</v>
      </c>
      <c r="D65" s="60">
        <v>1.76E-05</v>
      </c>
      <c r="E65" s="96" t="s">
        <v>1715</v>
      </c>
      <c r="F65" s="55">
        <v>25</v>
      </c>
      <c r="G65" s="61">
        <v>14.6</v>
      </c>
      <c r="H65" s="97" t="s">
        <v>2022</v>
      </c>
      <c r="I65" s="61" t="s">
        <v>195</v>
      </c>
      <c r="J65" s="211"/>
      <c r="K65" s="199"/>
      <c r="L65" s="200"/>
      <c r="M65" s="200"/>
      <c r="N65" s="201"/>
      <c r="O65" s="7"/>
    </row>
    <row r="66" spans="2:15" s="51" customFormat="1" ht="22.5" customHeight="1">
      <c r="B66" s="100" t="s">
        <v>69</v>
      </c>
      <c r="C66" s="72">
        <v>500</v>
      </c>
      <c r="D66" s="134"/>
      <c r="E66" s="102" t="s">
        <v>153</v>
      </c>
      <c r="F66" s="141">
        <v>30</v>
      </c>
      <c r="G66" s="169">
        <v>52.3</v>
      </c>
      <c r="H66" s="102" t="s">
        <v>1711</v>
      </c>
      <c r="I66" s="143" t="s">
        <v>1710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1709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1708</v>
      </c>
      <c r="C69" s="67" t="s">
        <v>2021</v>
      </c>
      <c r="D69" s="67" t="s">
        <v>1707</v>
      </c>
      <c r="E69" s="67" t="s">
        <v>1706</v>
      </c>
      <c r="F69" s="67" t="s">
        <v>1705</v>
      </c>
      <c r="G69" s="67" t="s">
        <v>1704</v>
      </c>
      <c r="H69" s="67" t="s">
        <v>1703</v>
      </c>
      <c r="I69" s="82" t="s">
        <v>137</v>
      </c>
      <c r="J69" s="67" t="s">
        <v>1701</v>
      </c>
      <c r="K69" s="82" t="s">
        <v>112</v>
      </c>
      <c r="L69" s="82" t="s">
        <v>1699</v>
      </c>
      <c r="M69" s="67" t="s">
        <v>1698</v>
      </c>
      <c r="N69" s="83" t="s">
        <v>1697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1696</v>
      </c>
      <c r="C71" s="70" t="s">
        <v>155</v>
      </c>
      <c r="D71" s="69" t="s">
        <v>1694</v>
      </c>
      <c r="E71" s="70" t="s">
        <v>1693</v>
      </c>
      <c r="F71" s="70" t="s">
        <v>1692</v>
      </c>
      <c r="G71" s="70" t="s">
        <v>1691</v>
      </c>
      <c r="H71" s="70" t="s">
        <v>1690</v>
      </c>
      <c r="I71" s="70" t="s">
        <v>1689</v>
      </c>
      <c r="J71" s="70" t="s">
        <v>1688</v>
      </c>
      <c r="K71" s="70" t="s">
        <v>1687</v>
      </c>
      <c r="L71" s="70" t="s">
        <v>1686</v>
      </c>
      <c r="M71" s="70" t="s">
        <v>1685</v>
      </c>
      <c r="N71" s="86" t="s">
        <v>1684</v>
      </c>
    </row>
    <row r="72" spans="1:14" s="2" customFormat="1" ht="24" customHeight="1">
      <c r="A72" s="11"/>
      <c r="B72" s="150">
        <v>0</v>
      </c>
      <c r="C72" s="151">
        <v>1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1683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2" t="s">
        <v>118</v>
      </c>
      <c r="C75" s="192"/>
      <c r="D75" s="153">
        <v>0</v>
      </c>
      <c r="E75" s="192" t="s">
        <v>1682</v>
      </c>
      <c r="F75" s="192"/>
      <c r="G75" s="156">
        <v>0</v>
      </c>
      <c r="H75" s="192" t="s">
        <v>170</v>
      </c>
      <c r="I75" s="192"/>
      <c r="J75" s="153">
        <v>0</v>
      </c>
      <c r="K75" s="192" t="s">
        <v>171</v>
      </c>
      <c r="L75" s="192"/>
      <c r="M75" s="158">
        <v>0</v>
      </c>
      <c r="N75" s="62"/>
      <c r="O75" s="9"/>
    </row>
    <row r="76" spans="2:15" s="51" customFormat="1" ht="18.75" customHeight="1">
      <c r="B76" s="179" t="s">
        <v>1679</v>
      </c>
      <c r="C76" s="180"/>
      <c r="D76" s="154">
        <v>0</v>
      </c>
      <c r="E76" s="180" t="s">
        <v>1678</v>
      </c>
      <c r="F76" s="180"/>
      <c r="G76" s="154">
        <v>0</v>
      </c>
      <c r="H76" s="180" t="s">
        <v>173</v>
      </c>
      <c r="I76" s="180"/>
      <c r="J76" s="154">
        <v>0</v>
      </c>
      <c r="K76" s="180" t="s">
        <v>1676</v>
      </c>
      <c r="L76" s="180"/>
      <c r="M76" s="159">
        <v>0</v>
      </c>
      <c r="N76" s="62"/>
      <c r="O76" s="9"/>
    </row>
    <row r="77" spans="2:15" s="51" customFormat="1" ht="18.75" customHeight="1">
      <c r="B77" s="179" t="s">
        <v>1675</v>
      </c>
      <c r="C77" s="180"/>
      <c r="D77" s="154">
        <v>0</v>
      </c>
      <c r="E77" s="180" t="s">
        <v>1674</v>
      </c>
      <c r="F77" s="180"/>
      <c r="G77" s="154">
        <v>0</v>
      </c>
      <c r="H77" s="180" t="s">
        <v>2020</v>
      </c>
      <c r="I77" s="180"/>
      <c r="J77" s="157">
        <v>0</v>
      </c>
      <c r="K77" s="180" t="s">
        <v>1672</v>
      </c>
      <c r="L77" s="180"/>
      <c r="M77" s="159">
        <v>0</v>
      </c>
      <c r="N77" s="62"/>
      <c r="O77" s="9"/>
    </row>
    <row r="78" spans="2:15" s="51" customFormat="1" ht="18.75" customHeight="1">
      <c r="B78" s="179" t="s">
        <v>1671</v>
      </c>
      <c r="C78" s="180"/>
      <c r="D78" s="154">
        <v>0</v>
      </c>
      <c r="E78" s="180" t="s">
        <v>1670</v>
      </c>
      <c r="F78" s="180"/>
      <c r="G78" s="154">
        <v>0</v>
      </c>
      <c r="H78" s="180" t="s">
        <v>158</v>
      </c>
      <c r="I78" s="180"/>
      <c r="J78" s="154">
        <v>0</v>
      </c>
      <c r="K78" s="180" t="s">
        <v>1668</v>
      </c>
      <c r="L78" s="180"/>
      <c r="M78" s="159">
        <v>0</v>
      </c>
      <c r="N78" s="62"/>
      <c r="O78" s="9"/>
    </row>
    <row r="79" spans="2:15" s="51" customFormat="1" ht="18.75" customHeight="1">
      <c r="B79" s="179" t="s">
        <v>1667</v>
      </c>
      <c r="C79" s="180"/>
      <c r="D79" s="154">
        <v>0</v>
      </c>
      <c r="E79" s="180" t="s">
        <v>2019</v>
      </c>
      <c r="F79" s="180"/>
      <c r="G79" s="154">
        <v>0</v>
      </c>
      <c r="H79" s="180" t="s">
        <v>1665</v>
      </c>
      <c r="I79" s="180"/>
      <c r="J79" s="157">
        <v>0</v>
      </c>
      <c r="K79" s="180" t="s">
        <v>1664</v>
      </c>
      <c r="L79" s="180"/>
      <c r="M79" s="159">
        <v>0</v>
      </c>
      <c r="N79" s="62"/>
      <c r="O79" s="9"/>
    </row>
    <row r="80" spans="2:15" s="51" customFormat="1" ht="18.75" customHeight="1">
      <c r="B80" s="179" t="s">
        <v>1663</v>
      </c>
      <c r="C80" s="180"/>
      <c r="D80" s="154">
        <v>0</v>
      </c>
      <c r="E80" s="180" t="s">
        <v>179</v>
      </c>
      <c r="F80" s="180"/>
      <c r="G80" s="154">
        <v>0</v>
      </c>
      <c r="H80" s="180" t="s">
        <v>1662</v>
      </c>
      <c r="I80" s="180"/>
      <c r="J80" s="157">
        <v>0</v>
      </c>
      <c r="K80" s="180" t="s">
        <v>114</v>
      </c>
      <c r="L80" s="180"/>
      <c r="M80" s="159">
        <v>0</v>
      </c>
      <c r="N80" s="62"/>
      <c r="O80" s="9"/>
    </row>
    <row r="81" spans="2:15" s="51" customFormat="1" ht="18.75" customHeight="1">
      <c r="B81" s="179" t="s">
        <v>1660</v>
      </c>
      <c r="C81" s="180"/>
      <c r="D81" s="154">
        <v>0</v>
      </c>
      <c r="E81" s="180" t="s">
        <v>1659</v>
      </c>
      <c r="F81" s="180"/>
      <c r="G81" s="154">
        <v>0</v>
      </c>
      <c r="H81" s="180" t="s">
        <v>1658</v>
      </c>
      <c r="I81" s="180"/>
      <c r="J81" s="154">
        <v>0</v>
      </c>
      <c r="K81" s="180" t="s">
        <v>1657</v>
      </c>
      <c r="L81" s="180"/>
      <c r="M81" s="159">
        <v>0</v>
      </c>
      <c r="N81" s="62"/>
      <c r="O81" s="166"/>
    </row>
    <row r="82" spans="2:15" s="51" customFormat="1" ht="18.75" customHeight="1">
      <c r="B82" s="206" t="s">
        <v>2018</v>
      </c>
      <c r="C82" s="188"/>
      <c r="D82" s="155">
        <v>0</v>
      </c>
      <c r="E82" s="188" t="s">
        <v>1656</v>
      </c>
      <c r="F82" s="188"/>
      <c r="G82" s="155">
        <v>1</v>
      </c>
      <c r="H82" s="188" t="s">
        <v>2017</v>
      </c>
      <c r="I82" s="188"/>
      <c r="J82" s="155">
        <v>0</v>
      </c>
      <c r="K82" s="188"/>
      <c r="L82" s="188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1.25">
      <c r="B84" s="10" t="s">
        <v>1654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81" t="s">
        <v>1653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3"/>
      <c r="O85" s="7"/>
    </row>
    <row r="86" spans="2:15" s="51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1" customFormat="1" ht="12" customHeight="1">
      <c r="B87" s="176" t="s">
        <v>1652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1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1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1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1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1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1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1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1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1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1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1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1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1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0"/>
  <sheetViews>
    <sheetView zoomScale="130" zoomScaleNormal="130" workbookViewId="0" topLeftCell="A1">
      <selection activeCell="J17" sqref="J17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44119</v>
      </c>
      <c r="D3" s="231"/>
      <c r="E3" s="12"/>
      <c r="F3" s="12"/>
      <c r="G3" s="12"/>
      <c r="H3" s="11"/>
      <c r="I3" s="11"/>
      <c r="J3" s="11"/>
      <c r="K3" s="108" t="s">
        <v>2209</v>
      </c>
      <c r="L3" s="167">
        <f>(M31-(M32+M33))/M31*100</f>
        <v>100</v>
      </c>
      <c r="M3" s="109" t="s">
        <v>2208</v>
      </c>
      <c r="N3" s="16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2207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2206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1228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2205</v>
      </c>
    </row>
    <row r="9" spans="1:14" s="2" customFormat="1" ht="13.5" customHeight="1">
      <c r="A9" s="11"/>
      <c r="B9" s="17" t="s">
        <v>8</v>
      </c>
      <c r="C9" s="25">
        <v>0.4055555555555555</v>
      </c>
      <c r="D9" s="26">
        <v>1.9</v>
      </c>
      <c r="E9" s="26">
        <v>17.2</v>
      </c>
      <c r="F9" s="26">
        <v>37</v>
      </c>
      <c r="G9" s="27" t="s">
        <v>2204</v>
      </c>
      <c r="H9" s="26">
        <v>2</v>
      </c>
      <c r="I9" s="28">
        <v>2.7</v>
      </c>
      <c r="J9" s="29">
        <v>1</v>
      </c>
      <c r="K9" s="11"/>
      <c r="L9" s="21">
        <v>2</v>
      </c>
      <c r="M9" s="73" t="s">
        <v>2</v>
      </c>
      <c r="N9" s="74" t="s">
        <v>2203</v>
      </c>
    </row>
    <row r="10" spans="1:15" s="2" customFormat="1" ht="13.5" customHeight="1">
      <c r="A10" s="11"/>
      <c r="B10" s="17" t="s">
        <v>1042</v>
      </c>
      <c r="C10" s="25">
        <v>0.5416666666666666</v>
      </c>
      <c r="D10" s="26">
        <v>1.5</v>
      </c>
      <c r="E10" s="26">
        <v>16.4</v>
      </c>
      <c r="F10" s="26">
        <v>37</v>
      </c>
      <c r="G10" s="27" t="s">
        <v>2201</v>
      </c>
      <c r="H10" s="26">
        <v>1.8</v>
      </c>
      <c r="I10" s="11"/>
      <c r="J10" s="30">
        <v>0</v>
      </c>
      <c r="K10" s="11"/>
      <c r="L10" s="21">
        <v>4</v>
      </c>
      <c r="M10" s="73" t="s">
        <v>33</v>
      </c>
      <c r="N10" s="22" t="s">
        <v>2202</v>
      </c>
      <c r="O10" s="3"/>
    </row>
    <row r="11" spans="1:15" s="2" customFormat="1" ht="13.5" customHeight="1" thickBot="1">
      <c r="A11" s="11"/>
      <c r="B11" s="31" t="s">
        <v>9</v>
      </c>
      <c r="C11" s="32">
        <v>0.7534722222222222</v>
      </c>
      <c r="D11" s="33">
        <v>1.8</v>
      </c>
      <c r="E11" s="33">
        <v>15.8</v>
      </c>
      <c r="F11" s="33">
        <v>38</v>
      </c>
      <c r="G11" s="27" t="s">
        <v>2201</v>
      </c>
      <c r="H11" s="33">
        <v>1.7</v>
      </c>
      <c r="I11" s="11"/>
      <c r="J11" s="168">
        <v>0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/>
      <c r="D12" s="36"/>
      <c r="E12" s="36"/>
      <c r="F12" s="37"/>
      <c r="G12" s="11"/>
      <c r="H12" s="38"/>
      <c r="I12" s="11"/>
      <c r="J12" s="39"/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45"/>
      <c r="I14" s="45"/>
      <c r="J14" s="45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2200</v>
      </c>
      <c r="D15" s="41" t="s">
        <v>421</v>
      </c>
      <c r="E15" s="41" t="s">
        <v>2199</v>
      </c>
      <c r="F15" s="41" t="s">
        <v>2198</v>
      </c>
      <c r="G15" s="41" t="s">
        <v>2197</v>
      </c>
      <c r="H15" s="41" t="s">
        <v>2196</v>
      </c>
      <c r="I15" s="41" t="s">
        <v>2195</v>
      </c>
      <c r="J15" s="41" t="s">
        <v>2194</v>
      </c>
      <c r="K15" s="41" t="s">
        <v>2193</v>
      </c>
      <c r="L15" s="41" t="s">
        <v>2192</v>
      </c>
      <c r="M15" s="41" t="s">
        <v>2191</v>
      </c>
      <c r="N15" s="40" t="s">
        <v>2190</v>
      </c>
    </row>
    <row r="16" spans="1:14" s="2" customFormat="1" ht="18.75" customHeight="1">
      <c r="A16" s="11"/>
      <c r="B16" s="63" t="s">
        <v>11</v>
      </c>
      <c r="C16" s="163" t="s">
        <v>2189</v>
      </c>
      <c r="D16" s="163" t="s">
        <v>2188</v>
      </c>
      <c r="E16" s="163" t="s">
        <v>2187</v>
      </c>
      <c r="F16" s="163" t="s">
        <v>2186</v>
      </c>
      <c r="G16" s="163" t="s">
        <v>2171</v>
      </c>
      <c r="H16" s="163" t="s">
        <v>2185</v>
      </c>
      <c r="I16" s="163"/>
      <c r="J16" s="163"/>
      <c r="K16" s="163"/>
      <c r="L16" s="163"/>
      <c r="M16" s="163"/>
      <c r="N16" s="163" t="s">
        <v>405</v>
      </c>
    </row>
    <row r="17" spans="1:14" s="2" customFormat="1" ht="13.5" customHeight="1">
      <c r="A17" s="11"/>
      <c r="B17" s="63" t="s">
        <v>18</v>
      </c>
      <c r="C17" s="25">
        <v>0.3666666666666667</v>
      </c>
      <c r="D17" s="25">
        <v>0.3673611111111111</v>
      </c>
      <c r="E17" s="25">
        <v>0.3756944444444445</v>
      </c>
      <c r="F17" s="25">
        <v>0.4680555555555555</v>
      </c>
      <c r="G17" s="25">
        <v>0.7576388888888889</v>
      </c>
      <c r="H17" s="25">
        <v>0.7854166666666668</v>
      </c>
      <c r="I17" s="25"/>
      <c r="J17" s="25"/>
      <c r="K17" s="25"/>
      <c r="L17" s="25"/>
      <c r="M17" s="25"/>
      <c r="N17" s="25">
        <v>0.7895833333333333</v>
      </c>
    </row>
    <row r="18" spans="1:14" s="2" customFormat="1" ht="13.5" customHeight="1">
      <c r="A18" s="11"/>
      <c r="B18" s="63" t="s">
        <v>12</v>
      </c>
      <c r="C18" s="43">
        <v>40459</v>
      </c>
      <c r="D18" s="42">
        <v>40460</v>
      </c>
      <c r="E18" s="42">
        <v>40462</v>
      </c>
      <c r="F18" s="42">
        <f>E19+1</f>
        <v>40527</v>
      </c>
      <c r="G18" s="42">
        <f>F19+1</f>
        <v>40709</v>
      </c>
      <c r="H18" s="42">
        <f>G19+1</f>
        <v>40724</v>
      </c>
      <c r="I18" s="42"/>
      <c r="J18" s="42"/>
      <c r="K18" s="42"/>
      <c r="L18" s="42"/>
      <c r="M18" s="42"/>
      <c r="N18" s="42">
        <v>40729</v>
      </c>
    </row>
    <row r="19" spans="1:14" s="2" customFormat="1" ht="13.5" customHeight="1" thickBot="1">
      <c r="A19" s="11"/>
      <c r="B19" s="64" t="s">
        <v>13</v>
      </c>
      <c r="C19" s="135"/>
      <c r="D19" s="43">
        <v>40461</v>
      </c>
      <c r="E19" s="43">
        <v>40526</v>
      </c>
      <c r="F19" s="43">
        <v>40708</v>
      </c>
      <c r="G19" s="43">
        <v>40723</v>
      </c>
      <c r="H19" s="43">
        <v>40728</v>
      </c>
      <c r="I19" s="43"/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2011</v>
      </c>
      <c r="C20" s="137"/>
      <c r="D20" s="138">
        <f aca="true" t="shared" si="0" ref="D20:M20">IF(ISNUMBER(D18),D19-D18+1,"")</f>
        <v>2</v>
      </c>
      <c r="E20" s="44">
        <f t="shared" si="0"/>
        <v>65</v>
      </c>
      <c r="F20" s="44">
        <f t="shared" si="0"/>
        <v>182</v>
      </c>
      <c r="G20" s="44">
        <f t="shared" si="0"/>
        <v>15</v>
      </c>
      <c r="H20" s="44">
        <f t="shared" si="0"/>
        <v>5</v>
      </c>
      <c r="I20" s="44">
        <f t="shared" si="0"/>
      </c>
      <c r="J20" s="44">
        <f t="shared" si="0"/>
      </c>
      <c r="K20" s="44">
        <f t="shared" si="0"/>
      </c>
      <c r="L20" s="44">
        <f t="shared" si="0"/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2184</v>
      </c>
      <c r="C22" s="75" t="s">
        <v>402</v>
      </c>
      <c r="D22" s="76" t="s">
        <v>617</v>
      </c>
      <c r="E22" s="77" t="s">
        <v>2182</v>
      </c>
      <c r="F22" s="196" t="s">
        <v>615</v>
      </c>
      <c r="G22" s="197"/>
      <c r="H22" s="198"/>
      <c r="I22" s="81" t="s">
        <v>2183</v>
      </c>
      <c r="J22" s="76" t="s">
        <v>399</v>
      </c>
      <c r="K22" s="76" t="s">
        <v>2182</v>
      </c>
      <c r="L22" s="196" t="s">
        <v>2181</v>
      </c>
      <c r="M22" s="197"/>
      <c r="N22" s="198"/>
    </row>
    <row r="23" spans="1:14" s="2" customFormat="1" ht="18.75" customHeight="1">
      <c r="A23" s="11"/>
      <c r="B23" s="214"/>
      <c r="C23" s="161"/>
      <c r="D23" s="161"/>
      <c r="E23" s="20" t="s">
        <v>2177</v>
      </c>
      <c r="F23" s="189"/>
      <c r="G23" s="190"/>
      <c r="H23" s="191"/>
      <c r="I23" s="80"/>
      <c r="J23" s="20"/>
      <c r="K23" s="20" t="s">
        <v>2178</v>
      </c>
      <c r="L23" s="189"/>
      <c r="M23" s="190"/>
      <c r="N23" s="191"/>
    </row>
    <row r="24" spans="1:14" s="2" customFormat="1" ht="18.75" customHeight="1">
      <c r="A24" s="11"/>
      <c r="B24" s="214"/>
      <c r="C24" s="162"/>
      <c r="D24" s="162"/>
      <c r="E24" s="78" t="s">
        <v>2179</v>
      </c>
      <c r="F24" s="189"/>
      <c r="G24" s="190"/>
      <c r="H24" s="191"/>
      <c r="I24" s="80"/>
      <c r="J24" s="20"/>
      <c r="K24" s="79" t="s">
        <v>2180</v>
      </c>
      <c r="L24" s="189"/>
      <c r="M24" s="190"/>
      <c r="N24" s="191"/>
    </row>
    <row r="25" spans="1:14" s="2" customFormat="1" ht="18.75" customHeight="1">
      <c r="A25" s="11" t="s">
        <v>821</v>
      </c>
      <c r="B25" s="214"/>
      <c r="C25" s="161"/>
      <c r="D25" s="161"/>
      <c r="E25" s="20" t="s">
        <v>2180</v>
      </c>
      <c r="F25" s="189"/>
      <c r="G25" s="190"/>
      <c r="H25" s="191"/>
      <c r="I25" s="80"/>
      <c r="J25" s="20"/>
      <c r="K25" s="20" t="s">
        <v>2179</v>
      </c>
      <c r="L25" s="189"/>
      <c r="M25" s="190"/>
      <c r="N25" s="191"/>
    </row>
    <row r="26" spans="1:14" s="2" customFormat="1" ht="18.75" customHeight="1">
      <c r="A26" s="11"/>
      <c r="B26" s="215"/>
      <c r="C26" s="161"/>
      <c r="D26" s="161"/>
      <c r="E26" s="165" t="s">
        <v>2178</v>
      </c>
      <c r="F26" s="189"/>
      <c r="G26" s="190"/>
      <c r="H26" s="191"/>
      <c r="I26" s="80"/>
      <c r="J26" s="20"/>
      <c r="K26" s="20" t="s">
        <v>2177</v>
      </c>
      <c r="L26" s="189"/>
      <c r="M26" s="190"/>
      <c r="N26" s="191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70"/>
    </row>
    <row r="29" spans="1:14" s="2" customFormat="1" ht="13.5" customHeight="1">
      <c r="A29" s="11"/>
      <c r="B29" s="104"/>
      <c r="C29" s="111" t="s">
        <v>16</v>
      </c>
      <c r="D29" s="112" t="s">
        <v>2176</v>
      </c>
      <c r="E29" s="112" t="s">
        <v>2175</v>
      </c>
      <c r="F29" s="112" t="s">
        <v>2174</v>
      </c>
      <c r="G29" s="112" t="s">
        <v>2173</v>
      </c>
      <c r="H29" s="112" t="s">
        <v>2172</v>
      </c>
      <c r="I29" s="112" t="s">
        <v>2171</v>
      </c>
      <c r="J29" s="112" t="s">
        <v>2170</v>
      </c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2169</v>
      </c>
      <c r="C30" s="123">
        <v>0.06319444444444444</v>
      </c>
      <c r="D30" s="124">
        <v>0.28402777777777777</v>
      </c>
      <c r="E30" s="124"/>
      <c r="F30" s="124"/>
      <c r="G30" s="124"/>
      <c r="H30" s="124"/>
      <c r="I30" s="124"/>
      <c r="J30" s="124"/>
      <c r="K30" s="124"/>
      <c r="L30" s="125"/>
      <c r="M30" s="117">
        <f>SUM(C30:L30)</f>
        <v>0.3472222222222222</v>
      </c>
      <c r="N30" s="126"/>
    </row>
    <row r="31" spans="1:14" s="2" customFormat="1" ht="13.5" customHeight="1">
      <c r="A31" s="11"/>
      <c r="B31" s="106" t="s">
        <v>2168</v>
      </c>
      <c r="C31" s="114">
        <v>0.09236111111111112</v>
      </c>
      <c r="D31" s="32">
        <v>0.28958333333333336</v>
      </c>
      <c r="E31" s="32"/>
      <c r="F31" s="32"/>
      <c r="G31" s="32"/>
      <c r="H31" s="32"/>
      <c r="I31" s="32">
        <v>0.027777777777777776</v>
      </c>
      <c r="J31" s="32"/>
      <c r="K31" s="32"/>
      <c r="L31" s="115"/>
      <c r="M31" s="118">
        <f>SUM(C31:L31)</f>
        <v>0.40972222222222227</v>
      </c>
      <c r="N31" s="122"/>
    </row>
    <row r="32" spans="1:15" s="2" customFormat="1" ht="13.5" customHeight="1">
      <c r="A32" s="11"/>
      <c r="B32" s="107" t="s">
        <v>2167</v>
      </c>
      <c r="C32" s="130"/>
      <c r="D32" s="131"/>
      <c r="E32" s="131"/>
      <c r="F32" s="131"/>
      <c r="G32" s="131"/>
      <c r="H32" s="131"/>
      <c r="I32" s="131"/>
      <c r="J32" s="131"/>
      <c r="K32" s="131"/>
      <c r="L32" s="132"/>
      <c r="M32" s="133">
        <f>SUM(C32:L32)</f>
        <v>0</v>
      </c>
      <c r="N32" s="120"/>
      <c r="O32" s="4"/>
    </row>
    <row r="33" spans="1:15" s="2" customFormat="1" ht="13.5" customHeight="1" thickBot="1">
      <c r="A33" s="11"/>
      <c r="B33" s="110" t="s">
        <v>2166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24" t="s">
        <v>2165</v>
      </c>
      <c r="C35" s="194" t="s">
        <v>2164</v>
      </c>
      <c r="D35" s="195"/>
      <c r="E35" s="194" t="s">
        <v>2163</v>
      </c>
      <c r="F35" s="195"/>
      <c r="G35" s="194" t="s">
        <v>2162</v>
      </c>
      <c r="H35" s="195"/>
      <c r="I35" s="194" t="s">
        <v>2161</v>
      </c>
      <c r="J35" s="195"/>
      <c r="K35" s="194" t="s">
        <v>2160</v>
      </c>
      <c r="L35" s="195"/>
      <c r="M35" s="194"/>
      <c r="N35" s="195"/>
    </row>
    <row r="36" spans="1:14" s="2" customFormat="1" ht="19.5" customHeight="1">
      <c r="A36" s="11"/>
      <c r="B36" s="225"/>
      <c r="C36" s="194"/>
      <c r="D36" s="195"/>
      <c r="E36" s="194"/>
      <c r="F36" s="195"/>
      <c r="G36" s="194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6"/>
      <c r="C42" s="47"/>
      <c r="D42" s="48"/>
      <c r="E42" s="48"/>
      <c r="F42" s="47"/>
      <c r="G42" s="48"/>
      <c r="H42" s="48"/>
      <c r="I42" s="47"/>
      <c r="J42" s="48"/>
      <c r="K42" s="47"/>
      <c r="L42" s="47"/>
      <c r="M42" s="47"/>
      <c r="N42" s="11"/>
    </row>
    <row r="43" spans="1:14" s="2" customFormat="1" ht="15">
      <c r="A43" s="11"/>
      <c r="B43" s="193" t="s">
        <v>2159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>
        <v>4</v>
      </c>
      <c r="B44" s="232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233"/>
    </row>
    <row r="45" spans="1:14" s="2" customFormat="1" ht="12" customHeight="1">
      <c r="A45" s="170">
        <v>0.5395833333333333</v>
      </c>
      <c r="B45" s="232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233"/>
    </row>
    <row r="46" spans="1:14" s="2" customFormat="1" ht="12" customHeight="1">
      <c r="A46" s="11"/>
      <c r="B46" s="23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5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 t="s">
        <v>2158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27" t="s">
        <v>2157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1" customFormat="1" ht="11.25">
      <c r="B55" s="10" t="s">
        <v>2156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2155</v>
      </c>
      <c r="N55" s="88" t="s">
        <v>2154</v>
      </c>
      <c r="O55" s="7"/>
    </row>
    <row r="56" spans="2:15" s="53" customFormat="1" ht="21.75" customHeight="1">
      <c r="B56" s="71" t="s">
        <v>2153</v>
      </c>
      <c r="C56" s="89" t="s">
        <v>2151</v>
      </c>
      <c r="D56" s="89" t="s">
        <v>2150</v>
      </c>
      <c r="E56" s="92" t="s">
        <v>2152</v>
      </c>
      <c r="F56" s="89" t="s">
        <v>2151</v>
      </c>
      <c r="G56" s="93" t="s">
        <v>2150</v>
      </c>
      <c r="H56" s="93" t="s">
        <v>2149</v>
      </c>
      <c r="I56" s="93" t="s">
        <v>2148</v>
      </c>
      <c r="J56" s="219" t="s">
        <v>2147</v>
      </c>
      <c r="K56" s="220"/>
      <c r="L56" s="221"/>
      <c r="M56" s="222" t="s">
        <v>2146</v>
      </c>
      <c r="N56" s="223"/>
      <c r="O56" s="8"/>
    </row>
    <row r="57" spans="2:15" s="51" customFormat="1" ht="22.5" customHeight="1">
      <c r="B57" s="98" t="s">
        <v>2145</v>
      </c>
      <c r="C57" s="55">
        <v>-156.4</v>
      </c>
      <c r="D57" s="55">
        <v>-161.5</v>
      </c>
      <c r="E57" s="96" t="s">
        <v>2144</v>
      </c>
      <c r="F57" s="55">
        <v>24.8</v>
      </c>
      <c r="G57" s="55">
        <v>26.1</v>
      </c>
      <c r="H57" s="97" t="s">
        <v>2143</v>
      </c>
      <c r="I57" s="142">
        <v>0</v>
      </c>
      <c r="J57" s="56" t="s">
        <v>2142</v>
      </c>
      <c r="K57" s="207">
        <v>7.2</v>
      </c>
      <c r="L57" s="208"/>
      <c r="M57" s="207" t="s">
        <v>2137</v>
      </c>
      <c r="N57" s="209"/>
      <c r="O57" s="7"/>
    </row>
    <row r="58" spans="2:15" s="51" customFormat="1" ht="22.5" customHeight="1">
      <c r="B58" s="98" t="s">
        <v>2141</v>
      </c>
      <c r="C58" s="55">
        <v>-151.5</v>
      </c>
      <c r="D58" s="55">
        <v>-156.5</v>
      </c>
      <c r="E58" s="97" t="s">
        <v>2140</v>
      </c>
      <c r="F58" s="142">
        <v>15</v>
      </c>
      <c r="G58" s="142">
        <v>10</v>
      </c>
      <c r="H58" s="97" t="s">
        <v>2139</v>
      </c>
      <c r="I58" s="142">
        <v>0</v>
      </c>
      <c r="J58" s="56" t="s">
        <v>2138</v>
      </c>
      <c r="K58" s="207">
        <v>7.2</v>
      </c>
      <c r="L58" s="208"/>
      <c r="M58" s="207" t="s">
        <v>2137</v>
      </c>
      <c r="N58" s="209"/>
      <c r="O58" s="7"/>
    </row>
    <row r="59" spans="2:15" s="51" customFormat="1" ht="22.5" customHeight="1">
      <c r="B59" s="98" t="s">
        <v>2136</v>
      </c>
      <c r="C59" s="55">
        <v>-208.7</v>
      </c>
      <c r="D59" s="55">
        <v>-210.2</v>
      </c>
      <c r="E59" s="97" t="s">
        <v>2135</v>
      </c>
      <c r="F59" s="57">
        <v>20</v>
      </c>
      <c r="G59" s="57">
        <v>20</v>
      </c>
      <c r="H59" s="97" t="s">
        <v>2134</v>
      </c>
      <c r="I59" s="142">
        <v>0</v>
      </c>
      <c r="J59" s="58" t="s">
        <v>2133</v>
      </c>
      <c r="K59" s="207">
        <v>7.2</v>
      </c>
      <c r="L59" s="208"/>
      <c r="M59" s="207" t="s">
        <v>2132</v>
      </c>
      <c r="N59" s="209"/>
      <c r="O59" s="7"/>
    </row>
    <row r="60" spans="2:15" s="51" customFormat="1" ht="22.5" customHeight="1">
      <c r="B60" s="98" t="s">
        <v>2131</v>
      </c>
      <c r="C60" s="55">
        <v>-113.3</v>
      </c>
      <c r="D60" s="55">
        <v>-124.5</v>
      </c>
      <c r="E60" s="97" t="s">
        <v>2130</v>
      </c>
      <c r="F60" s="57">
        <v>50</v>
      </c>
      <c r="G60" s="57">
        <v>45</v>
      </c>
      <c r="H60" s="97" t="s">
        <v>2129</v>
      </c>
      <c r="I60" s="142">
        <v>0</v>
      </c>
      <c r="J60" s="56" t="s">
        <v>2128</v>
      </c>
      <c r="K60" s="207">
        <v>7.2</v>
      </c>
      <c r="L60" s="208"/>
      <c r="M60" s="207" t="s">
        <v>2127</v>
      </c>
      <c r="N60" s="209"/>
      <c r="O60" s="7"/>
    </row>
    <row r="61" spans="2:15" s="51" customFormat="1" ht="22.5" customHeight="1">
      <c r="B61" s="98" t="s">
        <v>2126</v>
      </c>
      <c r="C61" s="55">
        <v>33.3</v>
      </c>
      <c r="D61" s="55">
        <v>29.2</v>
      </c>
      <c r="E61" s="97" t="s">
        <v>2125</v>
      </c>
      <c r="F61" s="57">
        <v>50</v>
      </c>
      <c r="G61" s="57">
        <v>50</v>
      </c>
      <c r="H61" s="96" t="s">
        <v>2124</v>
      </c>
      <c r="I61" s="144">
        <v>0</v>
      </c>
      <c r="J61" s="210" t="s">
        <v>2123</v>
      </c>
      <c r="K61" s="184"/>
      <c r="L61" s="185"/>
      <c r="M61" s="185"/>
      <c r="N61" s="186"/>
      <c r="O61" s="7"/>
    </row>
    <row r="62" spans="2:15" s="51" customFormat="1" ht="22.5" customHeight="1">
      <c r="B62" s="98" t="s">
        <v>2122</v>
      </c>
      <c r="C62" s="55">
        <v>29</v>
      </c>
      <c r="D62" s="55">
        <v>25.4</v>
      </c>
      <c r="E62" s="97" t="s">
        <v>2121</v>
      </c>
      <c r="F62" s="57">
        <v>270</v>
      </c>
      <c r="G62" s="57">
        <v>270</v>
      </c>
      <c r="H62" s="96" t="s">
        <v>2120</v>
      </c>
      <c r="I62" s="144">
        <v>0</v>
      </c>
      <c r="J62" s="211"/>
      <c r="K62" s="199"/>
      <c r="L62" s="200"/>
      <c r="M62" s="200"/>
      <c r="N62" s="201"/>
      <c r="O62" s="7"/>
    </row>
    <row r="63" spans="2:15" s="51" customFormat="1" ht="22.5" customHeight="1">
      <c r="B63" s="98" t="s">
        <v>2119</v>
      </c>
      <c r="C63" s="55">
        <v>26.2</v>
      </c>
      <c r="D63" s="55">
        <v>22.6</v>
      </c>
      <c r="E63" s="97" t="s">
        <v>2118</v>
      </c>
      <c r="F63" s="59">
        <v>4.8</v>
      </c>
      <c r="G63" s="59">
        <v>4.8</v>
      </c>
      <c r="H63" s="96" t="s">
        <v>2117</v>
      </c>
      <c r="I63" s="144">
        <v>0</v>
      </c>
      <c r="J63" s="211"/>
      <c r="K63" s="199"/>
      <c r="L63" s="200"/>
      <c r="M63" s="200"/>
      <c r="N63" s="201"/>
      <c r="O63" s="7"/>
    </row>
    <row r="64" spans="2:15" s="51" customFormat="1" ht="22.5" customHeight="1">
      <c r="B64" s="98" t="s">
        <v>2116</v>
      </c>
      <c r="C64" s="55">
        <v>25.6</v>
      </c>
      <c r="D64" s="55">
        <v>22</v>
      </c>
      <c r="E64" s="97" t="s">
        <v>2115</v>
      </c>
      <c r="F64" s="59">
        <v>0.4</v>
      </c>
      <c r="G64" s="61">
        <v>0.4</v>
      </c>
      <c r="H64" s="101"/>
      <c r="I64" s="87"/>
      <c r="J64" s="211"/>
      <c r="K64" s="199"/>
      <c r="L64" s="200"/>
      <c r="M64" s="200"/>
      <c r="N64" s="201"/>
      <c r="O64" s="7"/>
    </row>
    <row r="65" spans="2:15" s="51" customFormat="1" ht="22.5" customHeight="1">
      <c r="B65" s="99" t="s">
        <v>2114</v>
      </c>
      <c r="C65" s="60">
        <v>1.79E-05</v>
      </c>
      <c r="D65" s="60">
        <v>1.76E-05</v>
      </c>
      <c r="E65" s="96" t="s">
        <v>2113</v>
      </c>
      <c r="F65" s="55">
        <v>25.8</v>
      </c>
      <c r="G65" s="61">
        <v>16.4</v>
      </c>
      <c r="H65" s="97" t="s">
        <v>2112</v>
      </c>
      <c r="I65" s="61" t="s">
        <v>2108</v>
      </c>
      <c r="J65" s="211"/>
      <c r="K65" s="199"/>
      <c r="L65" s="200"/>
      <c r="M65" s="200"/>
      <c r="N65" s="201"/>
      <c r="O65" s="7"/>
    </row>
    <row r="66" spans="2:15" s="51" customFormat="1" ht="22.5" customHeight="1">
      <c r="B66" s="100" t="s">
        <v>2111</v>
      </c>
      <c r="C66" s="72">
        <v>500</v>
      </c>
      <c r="D66" s="134"/>
      <c r="E66" s="102" t="s">
        <v>2110</v>
      </c>
      <c r="F66" s="141">
        <v>33.5</v>
      </c>
      <c r="G66" s="169">
        <v>37.2</v>
      </c>
      <c r="H66" s="102" t="s">
        <v>2109</v>
      </c>
      <c r="I66" s="143" t="s">
        <v>2108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2107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2106</v>
      </c>
      <c r="C69" s="67" t="s">
        <v>2105</v>
      </c>
      <c r="D69" s="67" t="s">
        <v>2104</v>
      </c>
      <c r="E69" s="67" t="s">
        <v>2103</v>
      </c>
      <c r="F69" s="67" t="s">
        <v>2102</v>
      </c>
      <c r="G69" s="67" t="s">
        <v>2101</v>
      </c>
      <c r="H69" s="67" t="s">
        <v>2100</v>
      </c>
      <c r="I69" s="82" t="s">
        <v>2099</v>
      </c>
      <c r="J69" s="67" t="s">
        <v>2098</v>
      </c>
      <c r="K69" s="82" t="s">
        <v>2097</v>
      </c>
      <c r="L69" s="82" t="s">
        <v>2096</v>
      </c>
      <c r="M69" s="67" t="s">
        <v>2095</v>
      </c>
      <c r="N69" s="83" t="s">
        <v>2094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2093</v>
      </c>
      <c r="C71" s="70" t="s">
        <v>2092</v>
      </c>
      <c r="D71" s="69" t="s">
        <v>2091</v>
      </c>
      <c r="E71" s="70" t="s">
        <v>2090</v>
      </c>
      <c r="F71" s="70" t="s">
        <v>2089</v>
      </c>
      <c r="G71" s="70" t="s">
        <v>2088</v>
      </c>
      <c r="H71" s="70" t="s">
        <v>2087</v>
      </c>
      <c r="I71" s="70" t="s">
        <v>108</v>
      </c>
      <c r="J71" s="70" t="s">
        <v>2086</v>
      </c>
      <c r="K71" s="70" t="s">
        <v>123</v>
      </c>
      <c r="L71" s="70" t="s">
        <v>2085</v>
      </c>
      <c r="M71" s="70" t="s">
        <v>2084</v>
      </c>
      <c r="N71" s="86" t="s">
        <v>2083</v>
      </c>
    </row>
    <row r="72" spans="1:14" s="2" customFormat="1" ht="24" customHeight="1">
      <c r="A72" s="11"/>
      <c r="B72" s="150">
        <v>0</v>
      </c>
      <c r="C72" s="151">
        <v>1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2082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2" t="s">
        <v>2081</v>
      </c>
      <c r="C75" s="192"/>
      <c r="D75" s="153">
        <v>0</v>
      </c>
      <c r="E75" s="192" t="s">
        <v>2080</v>
      </c>
      <c r="F75" s="192"/>
      <c r="G75" s="156">
        <v>0</v>
      </c>
      <c r="H75" s="192" t="s">
        <v>2079</v>
      </c>
      <c r="I75" s="192"/>
      <c r="J75" s="153">
        <v>0</v>
      </c>
      <c r="K75" s="192" t="s">
        <v>2078</v>
      </c>
      <c r="L75" s="192"/>
      <c r="M75" s="158">
        <v>0</v>
      </c>
      <c r="N75" s="62"/>
      <c r="O75" s="9"/>
    </row>
    <row r="76" spans="2:15" s="51" customFormat="1" ht="18.75" customHeight="1">
      <c r="B76" s="179" t="s">
        <v>2077</v>
      </c>
      <c r="C76" s="180"/>
      <c r="D76" s="154">
        <v>0</v>
      </c>
      <c r="E76" s="180" t="s">
        <v>2076</v>
      </c>
      <c r="F76" s="180"/>
      <c r="G76" s="154">
        <v>0</v>
      </c>
      <c r="H76" s="180" t="s">
        <v>2075</v>
      </c>
      <c r="I76" s="180"/>
      <c r="J76" s="154">
        <v>0</v>
      </c>
      <c r="K76" s="180" t="s">
        <v>174</v>
      </c>
      <c r="L76" s="180"/>
      <c r="M76" s="159">
        <v>0</v>
      </c>
      <c r="N76" s="62"/>
      <c r="O76" s="9"/>
    </row>
    <row r="77" spans="2:15" s="51" customFormat="1" ht="18.75" customHeight="1">
      <c r="B77" s="179" t="s">
        <v>120</v>
      </c>
      <c r="C77" s="180"/>
      <c r="D77" s="154">
        <v>0</v>
      </c>
      <c r="E77" s="180" t="s">
        <v>175</v>
      </c>
      <c r="F77" s="180"/>
      <c r="G77" s="154">
        <v>0</v>
      </c>
      <c r="H77" s="180" t="s">
        <v>131</v>
      </c>
      <c r="I77" s="180"/>
      <c r="J77" s="157">
        <v>0</v>
      </c>
      <c r="K77" s="180" t="s">
        <v>176</v>
      </c>
      <c r="L77" s="180"/>
      <c r="M77" s="159">
        <v>0</v>
      </c>
      <c r="N77" s="62"/>
      <c r="O77" s="9"/>
    </row>
    <row r="78" spans="2:15" s="51" customFormat="1" ht="18.75" customHeight="1">
      <c r="B78" s="179" t="s">
        <v>121</v>
      </c>
      <c r="C78" s="180"/>
      <c r="D78" s="154">
        <v>0</v>
      </c>
      <c r="E78" s="180" t="s">
        <v>2074</v>
      </c>
      <c r="F78" s="180"/>
      <c r="G78" s="154">
        <v>0</v>
      </c>
      <c r="H78" s="180" t="s">
        <v>2073</v>
      </c>
      <c r="I78" s="180"/>
      <c r="J78" s="154">
        <v>0</v>
      </c>
      <c r="K78" s="180" t="s">
        <v>2072</v>
      </c>
      <c r="L78" s="180"/>
      <c r="M78" s="159">
        <v>0</v>
      </c>
      <c r="N78" s="62"/>
      <c r="O78" s="9"/>
    </row>
    <row r="79" spans="2:15" s="51" customFormat="1" ht="18.75" customHeight="1">
      <c r="B79" s="179" t="s">
        <v>122</v>
      </c>
      <c r="C79" s="180"/>
      <c r="D79" s="154">
        <v>0</v>
      </c>
      <c r="E79" s="180" t="s">
        <v>116</v>
      </c>
      <c r="F79" s="180"/>
      <c r="G79" s="154">
        <v>0</v>
      </c>
      <c r="H79" s="180" t="s">
        <v>178</v>
      </c>
      <c r="I79" s="180"/>
      <c r="J79" s="157">
        <v>0</v>
      </c>
      <c r="K79" s="180" t="s">
        <v>2071</v>
      </c>
      <c r="L79" s="180"/>
      <c r="M79" s="159">
        <v>0</v>
      </c>
      <c r="N79" s="62"/>
      <c r="O79" s="9"/>
    </row>
    <row r="80" spans="2:15" s="51" customFormat="1" ht="18.75" customHeight="1">
      <c r="B80" s="179" t="s">
        <v>2070</v>
      </c>
      <c r="C80" s="180"/>
      <c r="D80" s="154">
        <v>0</v>
      </c>
      <c r="E80" s="180" t="s">
        <v>2069</v>
      </c>
      <c r="F80" s="180"/>
      <c r="G80" s="154">
        <v>0</v>
      </c>
      <c r="H80" s="180" t="s">
        <v>160</v>
      </c>
      <c r="I80" s="180"/>
      <c r="J80" s="157">
        <v>0</v>
      </c>
      <c r="K80" s="180" t="s">
        <v>2068</v>
      </c>
      <c r="L80" s="180"/>
      <c r="M80" s="159">
        <v>0</v>
      </c>
      <c r="N80" s="62"/>
      <c r="O80" s="9"/>
    </row>
    <row r="81" spans="2:15" s="51" customFormat="1" ht="18.75" customHeight="1">
      <c r="B81" s="179" t="s">
        <v>2067</v>
      </c>
      <c r="C81" s="180"/>
      <c r="D81" s="154">
        <v>0</v>
      </c>
      <c r="E81" s="180" t="s">
        <v>2066</v>
      </c>
      <c r="F81" s="180"/>
      <c r="G81" s="154">
        <v>0</v>
      </c>
      <c r="H81" s="180" t="s">
        <v>2065</v>
      </c>
      <c r="I81" s="180"/>
      <c r="J81" s="154">
        <v>0</v>
      </c>
      <c r="K81" s="180" t="s">
        <v>2064</v>
      </c>
      <c r="L81" s="180"/>
      <c r="M81" s="159">
        <v>0</v>
      </c>
      <c r="N81" s="62"/>
      <c r="O81" s="166"/>
    </row>
    <row r="82" spans="2:15" s="51" customFormat="1" ht="18.75" customHeight="1">
      <c r="B82" s="206" t="s">
        <v>111</v>
      </c>
      <c r="C82" s="188"/>
      <c r="D82" s="155">
        <v>0</v>
      </c>
      <c r="E82" s="188" t="s">
        <v>2063</v>
      </c>
      <c r="F82" s="188"/>
      <c r="G82" s="155">
        <v>1</v>
      </c>
      <c r="H82" s="188" t="s">
        <v>2062</v>
      </c>
      <c r="I82" s="188"/>
      <c r="J82" s="155">
        <v>0</v>
      </c>
      <c r="K82" s="188"/>
      <c r="L82" s="188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1.25">
      <c r="B84" s="10" t="s">
        <v>2061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81" t="s">
        <v>2060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3"/>
      <c r="O85" s="7"/>
    </row>
    <row r="86" spans="2:15" s="51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1" customFormat="1" ht="12" customHeight="1">
      <c r="B87" s="176" t="s">
        <v>1050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1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1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1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1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1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1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1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1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1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1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1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1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1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0"/>
  <sheetViews>
    <sheetView zoomScale="130" zoomScaleNormal="130" workbookViewId="0" topLeftCell="A37">
      <selection activeCell="B50" sqref="B50:N50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44120</v>
      </c>
      <c r="D3" s="231"/>
      <c r="E3" s="12"/>
      <c r="F3" s="12"/>
      <c r="G3" s="12"/>
      <c r="H3" s="11"/>
      <c r="I3" s="11"/>
      <c r="J3" s="11"/>
      <c r="K3" s="108" t="s">
        <v>2209</v>
      </c>
      <c r="L3" s="167">
        <f>(M31-(M32+M33))/M31*100</f>
        <v>74.95711835334477</v>
      </c>
      <c r="M3" s="109" t="s">
        <v>855</v>
      </c>
      <c r="N3" s="16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2269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853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1228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2205</v>
      </c>
    </row>
    <row r="9" spans="1:14" s="2" customFormat="1" ht="13.5" customHeight="1">
      <c r="A9" s="11"/>
      <c r="B9" s="17" t="s">
        <v>8</v>
      </c>
      <c r="C9" s="25">
        <v>0.40625</v>
      </c>
      <c r="D9" s="26">
        <v>2.5</v>
      </c>
      <c r="E9" s="26">
        <v>17.9</v>
      </c>
      <c r="F9" s="26">
        <v>37</v>
      </c>
      <c r="G9" s="27" t="s">
        <v>2268</v>
      </c>
      <c r="H9" s="26">
        <v>2.8</v>
      </c>
      <c r="I9" s="28">
        <v>0.3</v>
      </c>
      <c r="J9" s="29">
        <v>1</v>
      </c>
      <c r="K9" s="11"/>
      <c r="L9" s="21">
        <v>2</v>
      </c>
      <c r="M9" s="73" t="s">
        <v>2</v>
      </c>
      <c r="N9" s="74" t="s">
        <v>2203</v>
      </c>
    </row>
    <row r="10" spans="1:15" s="2" customFormat="1" ht="13.5" customHeight="1">
      <c r="A10" s="11"/>
      <c r="B10" s="17" t="s">
        <v>2267</v>
      </c>
      <c r="C10" s="25">
        <v>0.5416666666666666</v>
      </c>
      <c r="D10" s="26">
        <v>1.7</v>
      </c>
      <c r="E10" s="26">
        <v>18</v>
      </c>
      <c r="F10" s="26">
        <v>35</v>
      </c>
      <c r="G10" s="27" t="s">
        <v>2266</v>
      </c>
      <c r="H10" s="26">
        <v>1.3</v>
      </c>
      <c r="I10" s="11"/>
      <c r="J10" s="30">
        <v>0</v>
      </c>
      <c r="K10" s="11"/>
      <c r="L10" s="21">
        <v>4</v>
      </c>
      <c r="M10" s="73" t="s">
        <v>33</v>
      </c>
      <c r="N10" s="22" t="s">
        <v>2202</v>
      </c>
      <c r="O10" s="3"/>
    </row>
    <row r="11" spans="1:15" s="2" customFormat="1" ht="13.5" customHeight="1" thickBot="1">
      <c r="A11" s="11"/>
      <c r="B11" s="31" t="s">
        <v>9</v>
      </c>
      <c r="C11" s="32">
        <v>0.7527777777777778</v>
      </c>
      <c r="D11" s="33">
        <v>1.7</v>
      </c>
      <c r="E11" s="33">
        <v>14.9</v>
      </c>
      <c r="F11" s="33">
        <v>52</v>
      </c>
      <c r="G11" s="27" t="s">
        <v>2266</v>
      </c>
      <c r="H11" s="33">
        <v>5.4</v>
      </c>
      <c r="I11" s="11"/>
      <c r="J11" s="168">
        <v>1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24.346527777777776</v>
      </c>
      <c r="D12" s="36">
        <f>AVERAGE(D9:D11)</f>
        <v>1.9666666666666668</v>
      </c>
      <c r="E12" s="36">
        <f>AVERAGE(E9:E11)</f>
        <v>16.933333333333334</v>
      </c>
      <c r="F12" s="37">
        <f>AVERAGE(F9:F11)</f>
        <v>41.333333333333336</v>
      </c>
      <c r="G12" s="11"/>
      <c r="H12" s="38">
        <f>AVERAGE(H9:H11)</f>
        <v>3.1666666666666665</v>
      </c>
      <c r="I12" s="11"/>
      <c r="J12" s="39">
        <f>AVERAGE(J9:J11)</f>
        <v>0.6666666666666666</v>
      </c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45"/>
      <c r="I14" s="45"/>
      <c r="J14" s="45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2265</v>
      </c>
      <c r="D15" s="41" t="s">
        <v>2264</v>
      </c>
      <c r="E15" s="41" t="s">
        <v>1037</v>
      </c>
      <c r="F15" s="41" t="s">
        <v>2198</v>
      </c>
      <c r="G15" s="41" t="s">
        <v>2263</v>
      </c>
      <c r="H15" s="41" t="s">
        <v>2196</v>
      </c>
      <c r="I15" s="41" t="s">
        <v>839</v>
      </c>
      <c r="J15" s="41" t="s">
        <v>2194</v>
      </c>
      <c r="K15" s="41" t="s">
        <v>1215</v>
      </c>
      <c r="L15" s="41" t="s">
        <v>2192</v>
      </c>
      <c r="M15" s="41" t="s">
        <v>1213</v>
      </c>
      <c r="N15" s="40" t="s">
        <v>411</v>
      </c>
    </row>
    <row r="16" spans="1:14" s="2" customFormat="1" ht="18.75" customHeight="1">
      <c r="A16" s="11"/>
      <c r="B16" s="63" t="s">
        <v>11</v>
      </c>
      <c r="C16" s="163" t="s">
        <v>2189</v>
      </c>
      <c r="D16" s="163" t="s">
        <v>629</v>
      </c>
      <c r="E16" s="163" t="s">
        <v>2187</v>
      </c>
      <c r="F16" s="163" t="s">
        <v>2173</v>
      </c>
      <c r="G16" s="163" t="s">
        <v>2262</v>
      </c>
      <c r="H16" s="163" t="s">
        <v>2185</v>
      </c>
      <c r="I16" s="163"/>
      <c r="J16" s="163"/>
      <c r="K16" s="163"/>
      <c r="L16" s="163"/>
      <c r="M16" s="163"/>
      <c r="N16" s="163" t="s">
        <v>2189</v>
      </c>
    </row>
    <row r="17" spans="1:14" s="2" customFormat="1" ht="13.5" customHeight="1">
      <c r="A17" s="11"/>
      <c r="B17" s="63" t="s">
        <v>18</v>
      </c>
      <c r="C17" s="25">
        <v>0.3611111111111111</v>
      </c>
      <c r="D17" s="25">
        <v>0.3625</v>
      </c>
      <c r="E17" s="25">
        <v>0.3743055555555555</v>
      </c>
      <c r="F17" s="25">
        <v>0.46458333333333335</v>
      </c>
      <c r="G17" s="25">
        <v>0.7555555555555555</v>
      </c>
      <c r="H17" s="25">
        <v>0.7791666666666667</v>
      </c>
      <c r="I17" s="25"/>
      <c r="J17" s="25"/>
      <c r="K17" s="25"/>
      <c r="L17" s="25"/>
      <c r="M17" s="25"/>
      <c r="N17" s="25">
        <v>0.7840277777777778</v>
      </c>
    </row>
    <row r="18" spans="1:14" s="2" customFormat="1" ht="13.5" customHeight="1">
      <c r="A18" s="11"/>
      <c r="B18" s="63" t="s">
        <v>12</v>
      </c>
      <c r="C18" s="43">
        <v>40730</v>
      </c>
      <c r="D18" s="42">
        <v>40731</v>
      </c>
      <c r="E18" s="42">
        <f>D19+1</f>
        <v>40736</v>
      </c>
      <c r="F18" s="42">
        <f>E19+1</f>
        <v>40796</v>
      </c>
      <c r="G18" s="42">
        <f>F19+1</f>
        <v>40897</v>
      </c>
      <c r="H18" s="42">
        <f>G19+1</f>
        <v>40911</v>
      </c>
      <c r="I18" s="42"/>
      <c r="J18" s="42"/>
      <c r="K18" s="42"/>
      <c r="L18" s="42"/>
      <c r="M18" s="42"/>
      <c r="N18" s="42">
        <v>40916</v>
      </c>
    </row>
    <row r="19" spans="1:14" s="2" customFormat="1" ht="13.5" customHeight="1" thickBot="1">
      <c r="A19" s="11"/>
      <c r="B19" s="64" t="s">
        <v>13</v>
      </c>
      <c r="C19" s="135"/>
      <c r="D19" s="43">
        <v>40735</v>
      </c>
      <c r="E19" s="43">
        <v>40795</v>
      </c>
      <c r="F19" s="43">
        <v>40896</v>
      </c>
      <c r="G19" s="43">
        <v>40910</v>
      </c>
      <c r="H19" s="43">
        <v>40915</v>
      </c>
      <c r="I19" s="43"/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2261</v>
      </c>
      <c r="C20" s="137"/>
      <c r="D20" s="138">
        <f aca="true" t="shared" si="0" ref="D20:M20">IF(ISNUMBER(D18),D19-D18+1,"")</f>
        <v>5</v>
      </c>
      <c r="E20" s="44">
        <f t="shared" si="0"/>
        <v>60</v>
      </c>
      <c r="F20" s="44">
        <f t="shared" si="0"/>
        <v>101</v>
      </c>
      <c r="G20" s="44">
        <f t="shared" si="0"/>
        <v>14</v>
      </c>
      <c r="H20" s="44">
        <f t="shared" si="0"/>
        <v>5</v>
      </c>
      <c r="I20" s="44">
        <f t="shared" si="0"/>
      </c>
      <c r="J20" s="44">
        <f t="shared" si="0"/>
      </c>
      <c r="K20" s="44">
        <f t="shared" si="0"/>
      </c>
      <c r="L20" s="44">
        <f t="shared" si="0"/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1587</v>
      </c>
      <c r="C22" s="75" t="s">
        <v>402</v>
      </c>
      <c r="D22" s="76" t="s">
        <v>2260</v>
      </c>
      <c r="E22" s="77" t="s">
        <v>616</v>
      </c>
      <c r="F22" s="196" t="s">
        <v>615</v>
      </c>
      <c r="G22" s="197"/>
      <c r="H22" s="198"/>
      <c r="I22" s="81" t="s">
        <v>2183</v>
      </c>
      <c r="J22" s="76" t="s">
        <v>2259</v>
      </c>
      <c r="K22" s="76" t="s">
        <v>2182</v>
      </c>
      <c r="L22" s="196" t="s">
        <v>2258</v>
      </c>
      <c r="M22" s="197"/>
      <c r="N22" s="198"/>
    </row>
    <row r="23" spans="1:14" s="2" customFormat="1" ht="18.75" customHeight="1">
      <c r="A23" s="11"/>
      <c r="B23" s="214"/>
      <c r="C23" s="161"/>
      <c r="D23" s="161"/>
      <c r="E23" s="20" t="s">
        <v>1201</v>
      </c>
      <c r="F23" s="189"/>
      <c r="G23" s="190"/>
      <c r="H23" s="191"/>
      <c r="I23" s="80"/>
      <c r="J23" s="20"/>
      <c r="K23" s="20" t="s">
        <v>2256</v>
      </c>
      <c r="L23" s="189"/>
      <c r="M23" s="190"/>
      <c r="N23" s="191"/>
    </row>
    <row r="24" spans="1:14" s="2" customFormat="1" ht="18.75" customHeight="1">
      <c r="A24" s="11"/>
      <c r="B24" s="214"/>
      <c r="C24" s="162"/>
      <c r="D24" s="162"/>
      <c r="E24" s="78" t="s">
        <v>2179</v>
      </c>
      <c r="F24" s="189"/>
      <c r="G24" s="190"/>
      <c r="H24" s="191"/>
      <c r="I24" s="80"/>
      <c r="J24" s="20"/>
      <c r="K24" s="79" t="s">
        <v>2180</v>
      </c>
      <c r="L24" s="189"/>
      <c r="M24" s="190"/>
      <c r="N24" s="191"/>
    </row>
    <row r="25" spans="1:14" s="2" customFormat="1" ht="18.75" customHeight="1">
      <c r="A25" s="11" t="s">
        <v>2257</v>
      </c>
      <c r="B25" s="214"/>
      <c r="C25" s="161"/>
      <c r="D25" s="161"/>
      <c r="E25" s="20" t="s">
        <v>2180</v>
      </c>
      <c r="F25" s="189"/>
      <c r="G25" s="190"/>
      <c r="H25" s="191"/>
      <c r="I25" s="80"/>
      <c r="J25" s="20"/>
      <c r="K25" s="20" t="s">
        <v>2179</v>
      </c>
      <c r="L25" s="189"/>
      <c r="M25" s="190"/>
      <c r="N25" s="191"/>
    </row>
    <row r="26" spans="1:14" s="2" customFormat="1" ht="18.75" customHeight="1">
      <c r="A26" s="11"/>
      <c r="B26" s="215"/>
      <c r="C26" s="161"/>
      <c r="D26" s="161"/>
      <c r="E26" s="165" t="s">
        <v>2256</v>
      </c>
      <c r="F26" s="189"/>
      <c r="G26" s="190"/>
      <c r="H26" s="191"/>
      <c r="I26" s="80"/>
      <c r="J26" s="20"/>
      <c r="K26" s="20" t="s">
        <v>2255</v>
      </c>
      <c r="L26" s="189"/>
      <c r="M26" s="190"/>
      <c r="N26" s="191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70"/>
    </row>
    <row r="29" spans="1:14" s="2" customFormat="1" ht="13.5" customHeight="1">
      <c r="A29" s="11"/>
      <c r="B29" s="104"/>
      <c r="C29" s="111" t="s">
        <v>16</v>
      </c>
      <c r="D29" s="112" t="s">
        <v>2186</v>
      </c>
      <c r="E29" s="112" t="s">
        <v>2175</v>
      </c>
      <c r="F29" s="112" t="s">
        <v>2254</v>
      </c>
      <c r="G29" s="112" t="s">
        <v>2173</v>
      </c>
      <c r="H29" s="112" t="s">
        <v>2172</v>
      </c>
      <c r="I29" s="112" t="s">
        <v>2171</v>
      </c>
      <c r="J29" s="112" t="s">
        <v>2170</v>
      </c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2169</v>
      </c>
      <c r="C30" s="123">
        <v>0.059722222222222225</v>
      </c>
      <c r="D30" s="124"/>
      <c r="E30" s="124"/>
      <c r="F30" s="124"/>
      <c r="G30" s="124">
        <v>0.28611111111111115</v>
      </c>
      <c r="H30" s="124"/>
      <c r="I30" s="124"/>
      <c r="J30" s="124"/>
      <c r="K30" s="124"/>
      <c r="L30" s="125"/>
      <c r="M30" s="117">
        <f>SUM(C30:L30)</f>
        <v>0.3458333333333334</v>
      </c>
      <c r="N30" s="126"/>
    </row>
    <row r="31" spans="1:14" s="2" customFormat="1" ht="13.5" customHeight="1">
      <c r="A31" s="11"/>
      <c r="B31" s="106" t="s">
        <v>2168</v>
      </c>
      <c r="C31" s="114">
        <v>0.09027777777777778</v>
      </c>
      <c r="D31" s="32"/>
      <c r="E31" s="32"/>
      <c r="F31" s="32"/>
      <c r="G31" s="32">
        <v>0.29097222222222224</v>
      </c>
      <c r="H31" s="32"/>
      <c r="I31" s="32">
        <v>0.02361111111111111</v>
      </c>
      <c r="J31" s="32"/>
      <c r="K31" s="32"/>
      <c r="L31" s="115"/>
      <c r="M31" s="118">
        <f>SUM(C31:L31)</f>
        <v>0.4048611111111111</v>
      </c>
      <c r="N31" s="122"/>
    </row>
    <row r="32" spans="1:15" s="2" customFormat="1" ht="13.5" customHeight="1">
      <c r="A32" s="11"/>
      <c r="B32" s="107" t="s">
        <v>2167</v>
      </c>
      <c r="C32" s="130"/>
      <c r="D32" s="131"/>
      <c r="E32" s="131"/>
      <c r="F32" s="131"/>
      <c r="G32" s="131">
        <v>0.1013888888888889</v>
      </c>
      <c r="H32" s="131"/>
      <c r="I32" s="131"/>
      <c r="J32" s="131"/>
      <c r="K32" s="131"/>
      <c r="L32" s="132"/>
      <c r="M32" s="133">
        <f>SUM(C32:L32)</f>
        <v>0.1013888888888889</v>
      </c>
      <c r="N32" s="120"/>
      <c r="O32" s="4"/>
    </row>
    <row r="33" spans="1:15" s="2" customFormat="1" ht="13.5" customHeight="1" thickBot="1">
      <c r="A33" s="11"/>
      <c r="B33" s="110" t="s">
        <v>2166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24" t="s">
        <v>2165</v>
      </c>
      <c r="C35" s="194" t="s">
        <v>2253</v>
      </c>
      <c r="D35" s="195"/>
      <c r="E35" s="194" t="s">
        <v>2252</v>
      </c>
      <c r="F35" s="195"/>
      <c r="G35" s="194" t="s">
        <v>2251</v>
      </c>
      <c r="H35" s="195"/>
      <c r="I35" s="194" t="s">
        <v>2250</v>
      </c>
      <c r="J35" s="195"/>
      <c r="K35" s="194" t="s">
        <v>2249</v>
      </c>
      <c r="L35" s="195"/>
      <c r="M35" s="194" t="s">
        <v>2248</v>
      </c>
      <c r="N35" s="195"/>
    </row>
    <row r="36" spans="1:14" s="2" customFormat="1" ht="19.5" customHeight="1">
      <c r="A36" s="11"/>
      <c r="B36" s="225"/>
      <c r="C36" s="194" t="s">
        <v>2247</v>
      </c>
      <c r="D36" s="195"/>
      <c r="E36" s="194" t="s">
        <v>2246</v>
      </c>
      <c r="F36" s="195"/>
      <c r="G36" s="194" t="s">
        <v>2245</v>
      </c>
      <c r="H36" s="195"/>
      <c r="I36" s="194" t="s">
        <v>2244</v>
      </c>
      <c r="J36" s="195"/>
      <c r="K36" s="194" t="s">
        <v>2243</v>
      </c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6"/>
      <c r="C42" s="47"/>
      <c r="D42" s="48"/>
      <c r="E42" s="48"/>
      <c r="F42" s="47"/>
      <c r="G42" s="48"/>
      <c r="H42" s="48"/>
      <c r="I42" s="47"/>
      <c r="J42" s="48"/>
      <c r="K42" s="47"/>
      <c r="L42" s="47"/>
      <c r="M42" s="47"/>
      <c r="N42" s="11"/>
    </row>
    <row r="43" spans="1:14" s="2" customFormat="1" ht="15">
      <c r="A43" s="11"/>
      <c r="B43" s="193" t="s">
        <v>2242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>
        <v>4</v>
      </c>
      <c r="B44" s="232" t="s">
        <v>2241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233"/>
    </row>
    <row r="45" spans="1:14" s="2" customFormat="1" ht="12" customHeight="1">
      <c r="A45" s="170">
        <v>0.5395833333333333</v>
      </c>
      <c r="B45" s="236" t="s">
        <v>2240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237"/>
    </row>
    <row r="46" spans="1:14" s="2" customFormat="1" ht="12" customHeight="1">
      <c r="A46" s="11"/>
      <c r="B46" s="23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5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 t="s">
        <v>2239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27" t="s">
        <v>2238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1" customFormat="1" ht="11.25">
      <c r="B55" s="10" t="s">
        <v>2236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2155</v>
      </c>
      <c r="N55" s="88" t="s">
        <v>2154</v>
      </c>
      <c r="O55" s="7"/>
    </row>
    <row r="56" spans="2:15" s="53" customFormat="1" ht="21.75" customHeight="1">
      <c r="B56" s="71" t="s">
        <v>2235</v>
      </c>
      <c r="C56" s="89" t="s">
        <v>2151</v>
      </c>
      <c r="D56" s="89" t="s">
        <v>2150</v>
      </c>
      <c r="E56" s="92" t="s">
        <v>2152</v>
      </c>
      <c r="F56" s="89" t="s">
        <v>2151</v>
      </c>
      <c r="G56" s="93" t="s">
        <v>2150</v>
      </c>
      <c r="H56" s="93" t="s">
        <v>2149</v>
      </c>
      <c r="I56" s="93" t="s">
        <v>2234</v>
      </c>
      <c r="J56" s="219" t="s">
        <v>2147</v>
      </c>
      <c r="K56" s="220"/>
      <c r="L56" s="221"/>
      <c r="M56" s="222" t="s">
        <v>2146</v>
      </c>
      <c r="N56" s="223"/>
      <c r="O56" s="8"/>
    </row>
    <row r="57" spans="2:15" s="51" customFormat="1" ht="22.5" customHeight="1">
      <c r="B57" s="98" t="s">
        <v>2233</v>
      </c>
      <c r="C57" s="55">
        <v>-156.7</v>
      </c>
      <c r="D57" s="55">
        <v>-161.8</v>
      </c>
      <c r="E57" s="96" t="s">
        <v>2232</v>
      </c>
      <c r="F57" s="55">
        <v>27.4</v>
      </c>
      <c r="G57" s="55">
        <v>24.4</v>
      </c>
      <c r="H57" s="97" t="s">
        <v>2143</v>
      </c>
      <c r="I57" s="142">
        <v>0</v>
      </c>
      <c r="J57" s="56" t="s">
        <v>2231</v>
      </c>
      <c r="K57" s="207">
        <v>7.2</v>
      </c>
      <c r="L57" s="208"/>
      <c r="M57" s="207" t="s">
        <v>2137</v>
      </c>
      <c r="N57" s="209"/>
      <c r="O57" s="7"/>
    </row>
    <row r="58" spans="2:15" s="51" customFormat="1" ht="22.5" customHeight="1">
      <c r="B58" s="98" t="s">
        <v>2230</v>
      </c>
      <c r="C58" s="55">
        <v>-151.9</v>
      </c>
      <c r="D58" s="55">
        <v>-156.8</v>
      </c>
      <c r="E58" s="97" t="s">
        <v>2229</v>
      </c>
      <c r="F58" s="142">
        <v>13</v>
      </c>
      <c r="G58" s="142">
        <v>20</v>
      </c>
      <c r="H58" s="97" t="s">
        <v>2139</v>
      </c>
      <c r="I58" s="142">
        <v>0</v>
      </c>
      <c r="J58" s="56" t="s">
        <v>2138</v>
      </c>
      <c r="K58" s="207">
        <v>7.2</v>
      </c>
      <c r="L58" s="208"/>
      <c r="M58" s="207" t="s">
        <v>2228</v>
      </c>
      <c r="N58" s="209"/>
      <c r="O58" s="7"/>
    </row>
    <row r="59" spans="2:15" s="51" customFormat="1" ht="22.5" customHeight="1">
      <c r="B59" s="98" t="s">
        <v>2227</v>
      </c>
      <c r="C59" s="55">
        <v>-208.9</v>
      </c>
      <c r="D59" s="55">
        <v>-210.2</v>
      </c>
      <c r="E59" s="97" t="s">
        <v>2135</v>
      </c>
      <c r="F59" s="57">
        <v>20</v>
      </c>
      <c r="G59" s="57">
        <v>18</v>
      </c>
      <c r="H59" s="97" t="s">
        <v>2134</v>
      </c>
      <c r="I59" s="142">
        <v>0</v>
      </c>
      <c r="J59" s="58" t="s">
        <v>2133</v>
      </c>
      <c r="K59" s="207">
        <v>7.2</v>
      </c>
      <c r="L59" s="208"/>
      <c r="M59" s="207" t="s">
        <v>2132</v>
      </c>
      <c r="N59" s="209"/>
      <c r="O59" s="7"/>
    </row>
    <row r="60" spans="2:15" s="51" customFormat="1" ht="22.5" customHeight="1">
      <c r="B60" s="98" t="s">
        <v>2131</v>
      </c>
      <c r="C60" s="55">
        <v>-113.5</v>
      </c>
      <c r="D60" s="55">
        <v>-124.2</v>
      </c>
      <c r="E60" s="97" t="s">
        <v>2130</v>
      </c>
      <c r="F60" s="57">
        <v>50</v>
      </c>
      <c r="G60" s="57">
        <v>45</v>
      </c>
      <c r="H60" s="97" t="s">
        <v>2129</v>
      </c>
      <c r="I60" s="142">
        <v>0</v>
      </c>
      <c r="J60" s="56" t="s">
        <v>2226</v>
      </c>
      <c r="K60" s="207">
        <v>7.2</v>
      </c>
      <c r="L60" s="208"/>
      <c r="M60" s="207" t="s">
        <v>2127</v>
      </c>
      <c r="N60" s="209"/>
      <c r="O60" s="7"/>
    </row>
    <row r="61" spans="2:15" s="51" customFormat="1" ht="22.5" customHeight="1">
      <c r="B61" s="98" t="s">
        <v>2225</v>
      </c>
      <c r="C61" s="55">
        <v>33.76</v>
      </c>
      <c r="D61" s="55">
        <v>28.2</v>
      </c>
      <c r="E61" s="97" t="s">
        <v>2125</v>
      </c>
      <c r="F61" s="57">
        <v>50</v>
      </c>
      <c r="G61" s="57">
        <v>45</v>
      </c>
      <c r="H61" s="96" t="s">
        <v>2124</v>
      </c>
      <c r="I61" s="144">
        <v>1</v>
      </c>
      <c r="J61" s="210" t="s">
        <v>2224</v>
      </c>
      <c r="K61" s="184"/>
      <c r="L61" s="185"/>
      <c r="M61" s="185"/>
      <c r="N61" s="186"/>
      <c r="O61" s="7"/>
    </row>
    <row r="62" spans="2:15" s="51" customFormat="1" ht="22.5" customHeight="1">
      <c r="B62" s="98" t="s">
        <v>2122</v>
      </c>
      <c r="C62" s="55">
        <v>29.62</v>
      </c>
      <c r="D62" s="55">
        <v>24.3</v>
      </c>
      <c r="E62" s="97" t="s">
        <v>2121</v>
      </c>
      <c r="F62" s="57">
        <v>270</v>
      </c>
      <c r="G62" s="57">
        <v>265</v>
      </c>
      <c r="H62" s="96" t="s">
        <v>2120</v>
      </c>
      <c r="I62" s="144">
        <v>0</v>
      </c>
      <c r="J62" s="211"/>
      <c r="K62" s="199"/>
      <c r="L62" s="200"/>
      <c r="M62" s="200"/>
      <c r="N62" s="201"/>
      <c r="O62" s="7"/>
    </row>
    <row r="63" spans="2:15" s="51" customFormat="1" ht="22.5" customHeight="1">
      <c r="B63" s="98" t="s">
        <v>2119</v>
      </c>
      <c r="C63" s="55">
        <v>26.88</v>
      </c>
      <c r="D63" s="55">
        <v>21.5</v>
      </c>
      <c r="E63" s="97" t="s">
        <v>2118</v>
      </c>
      <c r="F63" s="59">
        <v>4.6</v>
      </c>
      <c r="G63" s="59">
        <v>4.8</v>
      </c>
      <c r="H63" s="96" t="s">
        <v>2117</v>
      </c>
      <c r="I63" s="144">
        <v>0</v>
      </c>
      <c r="J63" s="211"/>
      <c r="K63" s="199"/>
      <c r="L63" s="200"/>
      <c r="M63" s="200"/>
      <c r="N63" s="201"/>
      <c r="O63" s="7"/>
    </row>
    <row r="64" spans="2:15" s="51" customFormat="1" ht="22.5" customHeight="1">
      <c r="B64" s="98" t="s">
        <v>2116</v>
      </c>
      <c r="C64" s="55">
        <v>26.3</v>
      </c>
      <c r="D64" s="55">
        <v>20.9</v>
      </c>
      <c r="E64" s="97" t="s">
        <v>2115</v>
      </c>
      <c r="F64" s="59">
        <v>0.4</v>
      </c>
      <c r="G64" s="61">
        <v>0.4</v>
      </c>
      <c r="H64" s="101"/>
      <c r="I64" s="87"/>
      <c r="J64" s="211"/>
      <c r="K64" s="199"/>
      <c r="L64" s="200"/>
      <c r="M64" s="200"/>
      <c r="N64" s="201"/>
      <c r="O64" s="7"/>
    </row>
    <row r="65" spans="2:15" s="51" customFormat="1" ht="22.5" customHeight="1">
      <c r="B65" s="99" t="s">
        <v>2114</v>
      </c>
      <c r="C65" s="60">
        <v>1.79E-05</v>
      </c>
      <c r="D65" s="60">
        <v>1.8E-05</v>
      </c>
      <c r="E65" s="96" t="s">
        <v>2113</v>
      </c>
      <c r="F65" s="55">
        <v>25</v>
      </c>
      <c r="G65" s="61">
        <v>16.5</v>
      </c>
      <c r="H65" s="97" t="s">
        <v>2112</v>
      </c>
      <c r="I65" s="61" t="s">
        <v>2108</v>
      </c>
      <c r="J65" s="211"/>
      <c r="K65" s="199"/>
      <c r="L65" s="200"/>
      <c r="M65" s="200"/>
      <c r="N65" s="201"/>
      <c r="O65" s="7"/>
    </row>
    <row r="66" spans="2:15" s="51" customFormat="1" ht="22.5" customHeight="1">
      <c r="B66" s="100" t="s">
        <v>2111</v>
      </c>
      <c r="C66" s="72">
        <v>500</v>
      </c>
      <c r="D66" s="134"/>
      <c r="E66" s="102" t="s">
        <v>2110</v>
      </c>
      <c r="F66" s="141">
        <v>31.6</v>
      </c>
      <c r="G66" s="169">
        <v>53.6</v>
      </c>
      <c r="H66" s="102" t="s">
        <v>2109</v>
      </c>
      <c r="I66" s="143" t="s">
        <v>2108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2107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2106</v>
      </c>
      <c r="C69" s="67" t="s">
        <v>2105</v>
      </c>
      <c r="D69" s="67" t="s">
        <v>2104</v>
      </c>
      <c r="E69" s="67" t="s">
        <v>2103</v>
      </c>
      <c r="F69" s="67" t="s">
        <v>2102</v>
      </c>
      <c r="G69" s="67" t="s">
        <v>2101</v>
      </c>
      <c r="H69" s="67" t="s">
        <v>2100</v>
      </c>
      <c r="I69" s="82" t="s">
        <v>2099</v>
      </c>
      <c r="J69" s="67" t="s">
        <v>2098</v>
      </c>
      <c r="K69" s="82" t="s">
        <v>2097</v>
      </c>
      <c r="L69" s="82" t="s">
        <v>2096</v>
      </c>
      <c r="M69" s="67" t="s">
        <v>2095</v>
      </c>
      <c r="N69" s="83" t="s">
        <v>2094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2093</v>
      </c>
      <c r="C71" s="70" t="s">
        <v>2092</v>
      </c>
      <c r="D71" s="69" t="s">
        <v>2091</v>
      </c>
      <c r="E71" s="70" t="s">
        <v>2090</v>
      </c>
      <c r="F71" s="70" t="s">
        <v>2089</v>
      </c>
      <c r="G71" s="70" t="s">
        <v>2088</v>
      </c>
      <c r="H71" s="70" t="s">
        <v>2087</v>
      </c>
      <c r="I71" s="70" t="s">
        <v>2223</v>
      </c>
      <c r="J71" s="70" t="s">
        <v>2086</v>
      </c>
      <c r="K71" s="70" t="s">
        <v>2222</v>
      </c>
      <c r="L71" s="70" t="s">
        <v>2085</v>
      </c>
      <c r="M71" s="70" t="s">
        <v>2084</v>
      </c>
      <c r="N71" s="86" t="s">
        <v>2083</v>
      </c>
    </row>
    <row r="72" spans="1:14" s="2" customFormat="1" ht="24" customHeight="1">
      <c r="A72" s="11"/>
      <c r="B72" s="150">
        <v>0</v>
      </c>
      <c r="C72" s="151">
        <v>1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2082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2" t="s">
        <v>2081</v>
      </c>
      <c r="C75" s="192"/>
      <c r="D75" s="153">
        <v>0</v>
      </c>
      <c r="E75" s="192" t="s">
        <v>2080</v>
      </c>
      <c r="F75" s="192"/>
      <c r="G75" s="156">
        <v>0</v>
      </c>
      <c r="H75" s="192" t="s">
        <v>2079</v>
      </c>
      <c r="I75" s="192"/>
      <c r="J75" s="153">
        <v>0</v>
      </c>
      <c r="K75" s="192" t="s">
        <v>2078</v>
      </c>
      <c r="L75" s="192"/>
      <c r="M75" s="158">
        <v>0</v>
      </c>
      <c r="N75" s="62"/>
      <c r="O75" s="9"/>
    </row>
    <row r="76" spans="2:15" s="51" customFormat="1" ht="18.75" customHeight="1">
      <c r="B76" s="179" t="s">
        <v>2077</v>
      </c>
      <c r="C76" s="180"/>
      <c r="D76" s="154">
        <v>0</v>
      </c>
      <c r="E76" s="180" t="s">
        <v>2076</v>
      </c>
      <c r="F76" s="180"/>
      <c r="G76" s="154">
        <v>0</v>
      </c>
      <c r="H76" s="180" t="s">
        <v>2075</v>
      </c>
      <c r="I76" s="180"/>
      <c r="J76" s="154">
        <v>0</v>
      </c>
      <c r="K76" s="180" t="s">
        <v>2221</v>
      </c>
      <c r="L76" s="180"/>
      <c r="M76" s="159">
        <v>0</v>
      </c>
      <c r="N76" s="62"/>
      <c r="O76" s="9"/>
    </row>
    <row r="77" spans="2:15" s="51" customFormat="1" ht="18.75" customHeight="1">
      <c r="B77" s="179" t="s">
        <v>2220</v>
      </c>
      <c r="C77" s="180"/>
      <c r="D77" s="154">
        <v>0</v>
      </c>
      <c r="E77" s="180" t="s">
        <v>2219</v>
      </c>
      <c r="F77" s="180"/>
      <c r="G77" s="154">
        <v>0</v>
      </c>
      <c r="H77" s="180" t="s">
        <v>2218</v>
      </c>
      <c r="I77" s="180"/>
      <c r="J77" s="157">
        <v>0</v>
      </c>
      <c r="K77" s="180" t="s">
        <v>2217</v>
      </c>
      <c r="L77" s="180"/>
      <c r="M77" s="159">
        <v>0</v>
      </c>
      <c r="N77" s="62"/>
      <c r="O77" s="9"/>
    </row>
    <row r="78" spans="2:15" s="51" customFormat="1" ht="18.75" customHeight="1">
      <c r="B78" s="179" t="s">
        <v>2216</v>
      </c>
      <c r="C78" s="180"/>
      <c r="D78" s="154">
        <v>0</v>
      </c>
      <c r="E78" s="180" t="s">
        <v>2074</v>
      </c>
      <c r="F78" s="180"/>
      <c r="G78" s="154">
        <v>0</v>
      </c>
      <c r="H78" s="180" t="s">
        <v>2073</v>
      </c>
      <c r="I78" s="180"/>
      <c r="J78" s="154">
        <v>0</v>
      </c>
      <c r="K78" s="180" t="s">
        <v>2072</v>
      </c>
      <c r="L78" s="180"/>
      <c r="M78" s="159">
        <v>0</v>
      </c>
      <c r="N78" s="62"/>
      <c r="O78" s="9"/>
    </row>
    <row r="79" spans="2:15" s="51" customFormat="1" ht="18.75" customHeight="1">
      <c r="B79" s="179" t="s">
        <v>2215</v>
      </c>
      <c r="C79" s="180"/>
      <c r="D79" s="154">
        <v>0</v>
      </c>
      <c r="E79" s="180" t="s">
        <v>2214</v>
      </c>
      <c r="F79" s="180"/>
      <c r="G79" s="154">
        <v>0</v>
      </c>
      <c r="H79" s="180" t="s">
        <v>2213</v>
      </c>
      <c r="I79" s="180"/>
      <c r="J79" s="157">
        <v>0</v>
      </c>
      <c r="K79" s="180" t="s">
        <v>2071</v>
      </c>
      <c r="L79" s="180"/>
      <c r="M79" s="159">
        <v>0</v>
      </c>
      <c r="N79" s="62"/>
      <c r="O79" s="9"/>
    </row>
    <row r="80" spans="2:15" s="51" customFormat="1" ht="18.75" customHeight="1">
      <c r="B80" s="179" t="s">
        <v>2070</v>
      </c>
      <c r="C80" s="180"/>
      <c r="D80" s="154">
        <v>0</v>
      </c>
      <c r="E80" s="180" t="s">
        <v>2069</v>
      </c>
      <c r="F80" s="180"/>
      <c r="G80" s="154">
        <v>0</v>
      </c>
      <c r="H80" s="180" t="s">
        <v>2212</v>
      </c>
      <c r="I80" s="180"/>
      <c r="J80" s="157">
        <v>0</v>
      </c>
      <c r="K80" s="180" t="s">
        <v>2068</v>
      </c>
      <c r="L80" s="180"/>
      <c r="M80" s="159">
        <v>0</v>
      </c>
      <c r="N80" s="62"/>
      <c r="O80" s="9"/>
    </row>
    <row r="81" spans="2:15" s="51" customFormat="1" ht="18.75" customHeight="1">
      <c r="B81" s="179" t="s">
        <v>2067</v>
      </c>
      <c r="C81" s="180"/>
      <c r="D81" s="154">
        <v>0</v>
      </c>
      <c r="E81" s="180" t="s">
        <v>2066</v>
      </c>
      <c r="F81" s="180"/>
      <c r="G81" s="154">
        <v>0</v>
      </c>
      <c r="H81" s="180" t="s">
        <v>2065</v>
      </c>
      <c r="I81" s="180"/>
      <c r="J81" s="154">
        <v>0</v>
      </c>
      <c r="K81" s="180" t="s">
        <v>2064</v>
      </c>
      <c r="L81" s="180"/>
      <c r="M81" s="159">
        <v>0</v>
      </c>
      <c r="N81" s="62"/>
      <c r="O81" s="166"/>
    </row>
    <row r="82" spans="2:15" s="51" customFormat="1" ht="18.75" customHeight="1">
      <c r="B82" s="206" t="s">
        <v>2211</v>
      </c>
      <c r="C82" s="188"/>
      <c r="D82" s="155">
        <v>0</v>
      </c>
      <c r="E82" s="188" t="s">
        <v>2063</v>
      </c>
      <c r="F82" s="188"/>
      <c r="G82" s="155">
        <v>0</v>
      </c>
      <c r="H82" s="188" t="s">
        <v>2062</v>
      </c>
      <c r="I82" s="188"/>
      <c r="J82" s="155">
        <v>0</v>
      </c>
      <c r="K82" s="188"/>
      <c r="L82" s="188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1.25">
      <c r="B84" s="10" t="s">
        <v>2061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81" t="s">
        <v>2060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3"/>
      <c r="O85" s="7"/>
    </row>
    <row r="86" spans="2:15" s="51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1" customFormat="1" ht="12" customHeight="1">
      <c r="B87" s="176" t="s">
        <v>2210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1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1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1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1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1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1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1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1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1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1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1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1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1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0"/>
  <sheetViews>
    <sheetView zoomScale="130" zoomScaleNormal="130" workbookViewId="0" topLeftCell="A79">
      <selection activeCell="G27" sqref="G27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44121</v>
      </c>
      <c r="D3" s="231"/>
      <c r="E3" s="12"/>
      <c r="F3" s="12"/>
      <c r="G3" s="12"/>
      <c r="H3" s="11"/>
      <c r="I3" s="11"/>
      <c r="J3" s="11"/>
      <c r="K3" s="108" t="s">
        <v>856</v>
      </c>
      <c r="L3" s="167">
        <f>(M31-(M32+M33))/M31*100</f>
        <v>0</v>
      </c>
      <c r="M3" s="109" t="s">
        <v>855</v>
      </c>
      <c r="N3" s="16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1961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853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1228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650</v>
      </c>
    </row>
    <row r="9" spans="1:14" s="2" customFormat="1" ht="13.5" customHeight="1">
      <c r="A9" s="11"/>
      <c r="B9" s="17" t="s">
        <v>8</v>
      </c>
      <c r="C9" s="25">
        <v>0.4069444444444445</v>
      </c>
      <c r="D9" s="26"/>
      <c r="E9" s="26">
        <v>19</v>
      </c>
      <c r="F9" s="26">
        <v>68</v>
      </c>
      <c r="G9" s="27" t="s">
        <v>1804</v>
      </c>
      <c r="H9" s="26">
        <v>2.8</v>
      </c>
      <c r="I9" s="28">
        <v>0.2</v>
      </c>
      <c r="J9" s="29">
        <v>16</v>
      </c>
      <c r="K9" s="11"/>
      <c r="L9" s="21">
        <v>2</v>
      </c>
      <c r="M9" s="73" t="s">
        <v>2</v>
      </c>
      <c r="N9" s="74" t="s">
        <v>647</v>
      </c>
    </row>
    <row r="10" spans="1:15" s="2" customFormat="1" ht="13.5" customHeight="1">
      <c r="A10" s="11"/>
      <c r="B10" s="17" t="s">
        <v>1042</v>
      </c>
      <c r="C10" s="25"/>
      <c r="D10" s="26"/>
      <c r="E10" s="26"/>
      <c r="F10" s="26"/>
      <c r="G10" s="27"/>
      <c r="H10" s="26"/>
      <c r="I10" s="11"/>
      <c r="J10" s="30"/>
      <c r="K10" s="11"/>
      <c r="L10" s="21">
        <v>4</v>
      </c>
      <c r="M10" s="73" t="s">
        <v>33</v>
      </c>
      <c r="N10" s="22" t="s">
        <v>644</v>
      </c>
      <c r="O10" s="3"/>
    </row>
    <row r="11" spans="1:15" s="2" customFormat="1" ht="13.5" customHeight="1" thickBot="1">
      <c r="A11" s="11"/>
      <c r="B11" s="31" t="s">
        <v>9</v>
      </c>
      <c r="C11" s="32">
        <v>0.751388888888889</v>
      </c>
      <c r="D11" s="33"/>
      <c r="E11" s="33">
        <v>11.5</v>
      </c>
      <c r="F11" s="33">
        <v>86</v>
      </c>
      <c r="G11" s="27" t="s">
        <v>1804</v>
      </c>
      <c r="H11" s="33">
        <v>5</v>
      </c>
      <c r="I11" s="11"/>
      <c r="J11" s="168">
        <v>12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24.344444444444445</v>
      </c>
      <c r="D12" s="36" t="e">
        <f>AVERAGE(D9:D11)</f>
        <v>#DIV/0!</v>
      </c>
      <c r="E12" s="36">
        <f>AVERAGE(E9:E11)</f>
        <v>15.25</v>
      </c>
      <c r="F12" s="37">
        <f>AVERAGE(F9:F11)</f>
        <v>77</v>
      </c>
      <c r="G12" s="11"/>
      <c r="H12" s="38">
        <f>AVERAGE(H9:H11)</f>
        <v>3.9</v>
      </c>
      <c r="I12" s="11"/>
      <c r="J12" s="39">
        <f>AVERAGE(J9:J11)</f>
        <v>14</v>
      </c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45"/>
      <c r="I14" s="45"/>
      <c r="J14" s="45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845</v>
      </c>
      <c r="D15" s="41" t="s">
        <v>1038</v>
      </c>
      <c r="E15" s="41" t="s">
        <v>1037</v>
      </c>
      <c r="F15" s="41" t="s">
        <v>1219</v>
      </c>
      <c r="G15" s="41" t="s">
        <v>1218</v>
      </c>
      <c r="H15" s="41" t="s">
        <v>637</v>
      </c>
      <c r="I15" s="41" t="s">
        <v>839</v>
      </c>
      <c r="J15" s="41" t="s">
        <v>635</v>
      </c>
      <c r="K15" s="41" t="s">
        <v>1215</v>
      </c>
      <c r="L15" s="41" t="s">
        <v>1544</v>
      </c>
      <c r="M15" s="41" t="s">
        <v>1213</v>
      </c>
      <c r="N15" s="40" t="s">
        <v>411</v>
      </c>
    </row>
    <row r="16" spans="1:14" s="2" customFormat="1" ht="18.75" customHeight="1">
      <c r="A16" s="11"/>
      <c r="B16" s="63" t="s">
        <v>11</v>
      </c>
      <c r="C16" s="163" t="s">
        <v>405</v>
      </c>
      <c r="D16" s="163" t="s">
        <v>629</v>
      </c>
      <c r="E16" s="163" t="s">
        <v>1588</v>
      </c>
      <c r="F16" s="163" t="s">
        <v>2279</v>
      </c>
      <c r="G16" s="163" t="s">
        <v>407</v>
      </c>
      <c r="H16" s="163" t="s">
        <v>1210</v>
      </c>
      <c r="I16" s="163"/>
      <c r="J16" s="163"/>
      <c r="K16" s="163"/>
      <c r="L16" s="163"/>
      <c r="M16" s="163"/>
      <c r="N16" s="163" t="s">
        <v>405</v>
      </c>
    </row>
    <row r="17" spans="1:14" s="2" customFormat="1" ht="13.5" customHeight="1">
      <c r="A17" s="11"/>
      <c r="B17" s="63" t="s">
        <v>18</v>
      </c>
      <c r="C17" s="25">
        <v>0.36041666666666666</v>
      </c>
      <c r="D17" s="25">
        <v>0.36180555555555555</v>
      </c>
      <c r="E17" s="25"/>
      <c r="F17" s="25"/>
      <c r="G17" s="25"/>
      <c r="H17" s="25"/>
      <c r="I17" s="25"/>
      <c r="J17" s="25"/>
      <c r="K17" s="25"/>
      <c r="L17" s="25"/>
      <c r="M17" s="25"/>
      <c r="N17" s="25">
        <v>0.6972222222222223</v>
      </c>
    </row>
    <row r="18" spans="1:14" s="2" customFormat="1" ht="13.5" customHeight="1">
      <c r="A18" s="11"/>
      <c r="B18" s="63" t="s">
        <v>12</v>
      </c>
      <c r="C18" s="43">
        <v>40917</v>
      </c>
      <c r="D18" s="42">
        <v>40918</v>
      </c>
      <c r="E18" s="42"/>
      <c r="F18" s="42"/>
      <c r="G18" s="42"/>
      <c r="H18" s="42"/>
      <c r="I18" s="42"/>
      <c r="J18" s="42"/>
      <c r="K18" s="42"/>
      <c r="L18" s="42"/>
      <c r="M18" s="42"/>
      <c r="N18" s="42">
        <v>40923</v>
      </c>
    </row>
    <row r="19" spans="1:14" s="2" customFormat="1" ht="13.5" customHeight="1" thickBot="1">
      <c r="A19" s="11"/>
      <c r="B19" s="64" t="s">
        <v>13</v>
      </c>
      <c r="C19" s="135"/>
      <c r="D19" s="43">
        <v>40922</v>
      </c>
      <c r="E19" s="43"/>
      <c r="F19" s="43"/>
      <c r="G19" s="43"/>
      <c r="H19" s="43"/>
      <c r="I19" s="43"/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2011</v>
      </c>
      <c r="C20" s="137"/>
      <c r="D20" s="138">
        <f aca="true" t="shared" si="0" ref="D20:M20">IF(ISNUMBER(D18),D19-D18+1,"")</f>
        <v>5</v>
      </c>
      <c r="E20" s="44">
        <f t="shared" si="0"/>
      </c>
      <c r="F20" s="44">
        <f t="shared" si="0"/>
      </c>
      <c r="G20" s="44">
        <f t="shared" si="0"/>
      </c>
      <c r="H20" s="44">
        <f t="shared" si="0"/>
      </c>
      <c r="I20" s="44">
        <f t="shared" si="0"/>
      </c>
      <c r="J20" s="44">
        <f t="shared" si="0"/>
      </c>
      <c r="K20" s="44">
        <f t="shared" si="0"/>
      </c>
      <c r="L20" s="44">
        <f t="shared" si="0"/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1587</v>
      </c>
      <c r="C22" s="75" t="s">
        <v>402</v>
      </c>
      <c r="D22" s="76" t="s">
        <v>617</v>
      </c>
      <c r="E22" s="77" t="s">
        <v>616</v>
      </c>
      <c r="F22" s="196" t="s">
        <v>615</v>
      </c>
      <c r="G22" s="197"/>
      <c r="H22" s="198"/>
      <c r="I22" s="81" t="s">
        <v>402</v>
      </c>
      <c r="J22" s="76" t="s">
        <v>617</v>
      </c>
      <c r="K22" s="76" t="s">
        <v>616</v>
      </c>
      <c r="L22" s="196" t="s">
        <v>615</v>
      </c>
      <c r="M22" s="197"/>
      <c r="N22" s="198"/>
    </row>
    <row r="23" spans="1:14" s="2" customFormat="1" ht="18.75" customHeight="1">
      <c r="A23" s="11"/>
      <c r="B23" s="214"/>
      <c r="C23" s="161"/>
      <c r="D23" s="161"/>
      <c r="E23" s="20" t="s">
        <v>1201</v>
      </c>
      <c r="F23" s="189"/>
      <c r="G23" s="190"/>
      <c r="H23" s="191"/>
      <c r="I23" s="80"/>
      <c r="J23" s="20"/>
      <c r="K23" s="20" t="s">
        <v>396</v>
      </c>
      <c r="L23" s="189"/>
      <c r="M23" s="190"/>
      <c r="N23" s="191"/>
    </row>
    <row r="24" spans="1:14" s="2" customFormat="1" ht="18.75" customHeight="1">
      <c r="A24" s="11"/>
      <c r="B24" s="214"/>
      <c r="C24" s="162"/>
      <c r="D24" s="162"/>
      <c r="E24" s="78" t="s">
        <v>1199</v>
      </c>
      <c r="F24" s="189"/>
      <c r="G24" s="190"/>
      <c r="H24" s="191"/>
      <c r="I24" s="80"/>
      <c r="J24" s="20"/>
      <c r="K24" s="79" t="s">
        <v>391</v>
      </c>
      <c r="L24" s="189"/>
      <c r="M24" s="190"/>
      <c r="N24" s="191"/>
    </row>
    <row r="25" spans="1:14" s="2" customFormat="1" ht="18.75" customHeight="1">
      <c r="A25" s="11" t="s">
        <v>821</v>
      </c>
      <c r="B25" s="214"/>
      <c r="C25" s="161"/>
      <c r="D25" s="161"/>
      <c r="E25" s="20" t="s">
        <v>95</v>
      </c>
      <c r="F25" s="189"/>
      <c r="G25" s="190"/>
      <c r="H25" s="191"/>
      <c r="I25" s="80"/>
      <c r="J25" s="20"/>
      <c r="K25" s="20" t="s">
        <v>1947</v>
      </c>
      <c r="L25" s="189"/>
      <c r="M25" s="190"/>
      <c r="N25" s="191"/>
    </row>
    <row r="26" spans="1:14" s="2" customFormat="1" ht="18.75" customHeight="1">
      <c r="A26" s="11"/>
      <c r="B26" s="215"/>
      <c r="C26" s="161"/>
      <c r="D26" s="161"/>
      <c r="E26" s="165" t="s">
        <v>1198</v>
      </c>
      <c r="F26" s="189"/>
      <c r="G26" s="190"/>
      <c r="H26" s="191"/>
      <c r="I26" s="80"/>
      <c r="J26" s="20"/>
      <c r="K26" s="20" t="s">
        <v>1197</v>
      </c>
      <c r="L26" s="189"/>
      <c r="M26" s="190"/>
      <c r="N26" s="191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70"/>
    </row>
    <row r="29" spans="1:14" s="2" customFormat="1" ht="13.5" customHeight="1">
      <c r="A29" s="11"/>
      <c r="B29" s="104"/>
      <c r="C29" s="111" t="s">
        <v>16</v>
      </c>
      <c r="D29" s="112" t="s">
        <v>189</v>
      </c>
      <c r="E29" s="112" t="s">
        <v>1356</v>
      </c>
      <c r="F29" s="112" t="s">
        <v>1194</v>
      </c>
      <c r="G29" s="112" t="s">
        <v>1193</v>
      </c>
      <c r="H29" s="112" t="s">
        <v>1192</v>
      </c>
      <c r="I29" s="112" t="s">
        <v>1191</v>
      </c>
      <c r="J29" s="112" t="s">
        <v>2278</v>
      </c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2277</v>
      </c>
      <c r="C30" s="123">
        <v>0.05625</v>
      </c>
      <c r="D30" s="124">
        <v>0.28750000000000003</v>
      </c>
      <c r="E30" s="124"/>
      <c r="F30" s="124"/>
      <c r="G30" s="124"/>
      <c r="H30" s="124"/>
      <c r="I30" s="124"/>
      <c r="J30" s="124"/>
      <c r="K30" s="124"/>
      <c r="L30" s="125"/>
      <c r="M30" s="117">
        <f>SUM(C30:L30)</f>
        <v>0.34375000000000006</v>
      </c>
      <c r="N30" s="126"/>
    </row>
    <row r="31" spans="1:14" s="2" customFormat="1" ht="13.5" customHeight="1">
      <c r="A31" s="11"/>
      <c r="B31" s="106" t="s">
        <v>2276</v>
      </c>
      <c r="C31" s="114">
        <v>0.05625</v>
      </c>
      <c r="D31" s="32">
        <v>0.28750000000000003</v>
      </c>
      <c r="E31" s="32"/>
      <c r="F31" s="32"/>
      <c r="G31" s="32"/>
      <c r="H31" s="32"/>
      <c r="I31" s="32"/>
      <c r="J31" s="32"/>
      <c r="K31" s="32"/>
      <c r="L31" s="115"/>
      <c r="M31" s="118">
        <f>SUM(C31:L31)</f>
        <v>0.34375000000000006</v>
      </c>
      <c r="N31" s="122"/>
    </row>
    <row r="32" spans="1:15" s="2" customFormat="1" ht="13.5" customHeight="1">
      <c r="A32" s="11"/>
      <c r="B32" s="107" t="s">
        <v>2275</v>
      </c>
      <c r="C32" s="130">
        <v>0.05625</v>
      </c>
      <c r="D32" s="131">
        <v>0.28750000000000003</v>
      </c>
      <c r="E32" s="131"/>
      <c r="F32" s="131"/>
      <c r="G32" s="131"/>
      <c r="H32" s="131"/>
      <c r="I32" s="131"/>
      <c r="J32" s="131"/>
      <c r="K32" s="131"/>
      <c r="L32" s="132"/>
      <c r="M32" s="133">
        <f>SUM(C32:L32)</f>
        <v>0.34375000000000006</v>
      </c>
      <c r="N32" s="120"/>
      <c r="O32" s="4"/>
    </row>
    <row r="33" spans="1:15" s="2" customFormat="1" ht="13.5" customHeight="1" thickBot="1">
      <c r="A33" s="11"/>
      <c r="B33" s="110" t="s">
        <v>2274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24" t="s">
        <v>2273</v>
      </c>
      <c r="C35" s="194"/>
      <c r="D35" s="195"/>
      <c r="E35" s="194"/>
      <c r="F35" s="195"/>
      <c r="G35" s="194"/>
      <c r="H35" s="195"/>
      <c r="I35" s="194"/>
      <c r="J35" s="195"/>
      <c r="K35" s="194"/>
      <c r="L35" s="195"/>
      <c r="M35" s="194"/>
      <c r="N35" s="195"/>
    </row>
    <row r="36" spans="1:14" s="2" customFormat="1" ht="19.5" customHeight="1">
      <c r="A36" s="11"/>
      <c r="B36" s="225"/>
      <c r="C36" s="194"/>
      <c r="D36" s="195"/>
      <c r="E36" s="194"/>
      <c r="F36" s="195"/>
      <c r="G36" s="194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6"/>
      <c r="C42" s="47"/>
      <c r="D42" s="48"/>
      <c r="E42" s="48"/>
      <c r="F42" s="47"/>
      <c r="G42" s="48"/>
      <c r="H42" s="48"/>
      <c r="I42" s="47"/>
      <c r="J42" s="48"/>
      <c r="K42" s="47"/>
      <c r="L42" s="47"/>
      <c r="M42" s="47"/>
      <c r="N42" s="11"/>
    </row>
    <row r="43" spans="1:14" s="2" customFormat="1" ht="15">
      <c r="A43" s="11"/>
      <c r="B43" s="193" t="s">
        <v>141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>
        <v>4</v>
      </c>
      <c r="B44" s="232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233"/>
    </row>
    <row r="45" spans="1:14" s="2" customFormat="1" ht="12" customHeight="1">
      <c r="A45" s="170">
        <v>0.5395833333333333</v>
      </c>
      <c r="B45" s="236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237"/>
    </row>
    <row r="46" spans="1:14" s="2" customFormat="1" ht="12" customHeight="1">
      <c r="A46" s="11"/>
      <c r="B46" s="23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5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 t="s">
        <v>2272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27" t="s">
        <v>2237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1" customFormat="1" ht="11.25">
      <c r="B55" s="10" t="s">
        <v>49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2271</v>
      </c>
      <c r="N55" s="88" t="s">
        <v>1154</v>
      </c>
      <c r="O55" s="7"/>
    </row>
    <row r="56" spans="2:15" s="53" customFormat="1" ht="21.75" customHeight="1">
      <c r="B56" s="71" t="s">
        <v>85</v>
      </c>
      <c r="C56" s="89" t="s">
        <v>1151</v>
      </c>
      <c r="D56" s="89" t="s">
        <v>1150</v>
      </c>
      <c r="E56" s="92" t="s">
        <v>138</v>
      </c>
      <c r="F56" s="89" t="s">
        <v>1151</v>
      </c>
      <c r="G56" s="93" t="s">
        <v>1150</v>
      </c>
      <c r="H56" s="93" t="s">
        <v>52</v>
      </c>
      <c r="I56" s="93" t="s">
        <v>53</v>
      </c>
      <c r="J56" s="219" t="s">
        <v>1147</v>
      </c>
      <c r="K56" s="220"/>
      <c r="L56" s="221"/>
      <c r="M56" s="222" t="s">
        <v>55</v>
      </c>
      <c r="N56" s="223"/>
      <c r="O56" s="8"/>
    </row>
    <row r="57" spans="2:15" s="51" customFormat="1" ht="22.5" customHeight="1">
      <c r="B57" s="98" t="s">
        <v>1145</v>
      </c>
      <c r="C57" s="55">
        <v>-157.5</v>
      </c>
      <c r="D57" s="55">
        <v>-161.2</v>
      </c>
      <c r="E57" s="96" t="s">
        <v>1144</v>
      </c>
      <c r="F57" s="55">
        <v>27.4</v>
      </c>
      <c r="G57" s="55">
        <v>24.3</v>
      </c>
      <c r="H57" s="97" t="s">
        <v>1143</v>
      </c>
      <c r="I57" s="142">
        <v>0</v>
      </c>
      <c r="J57" s="56" t="s">
        <v>1142</v>
      </c>
      <c r="K57" s="207">
        <v>7.2</v>
      </c>
      <c r="L57" s="208"/>
      <c r="M57" s="207" t="s">
        <v>1138</v>
      </c>
      <c r="N57" s="209"/>
      <c r="O57" s="7"/>
    </row>
    <row r="58" spans="2:15" s="51" customFormat="1" ht="22.5" customHeight="1">
      <c r="B58" s="98" t="s">
        <v>58</v>
      </c>
      <c r="C58" s="55">
        <v>-152.6</v>
      </c>
      <c r="D58" s="55">
        <v>-156.2</v>
      </c>
      <c r="E58" s="97" t="s">
        <v>1140</v>
      </c>
      <c r="F58" s="142">
        <v>17</v>
      </c>
      <c r="G58" s="142">
        <v>31</v>
      </c>
      <c r="H58" s="97" t="s">
        <v>146</v>
      </c>
      <c r="I58" s="142">
        <v>0</v>
      </c>
      <c r="J58" s="56" t="s">
        <v>1139</v>
      </c>
      <c r="K58" s="207">
        <v>7.2</v>
      </c>
      <c r="L58" s="208"/>
      <c r="M58" s="207" t="s">
        <v>1138</v>
      </c>
      <c r="N58" s="209"/>
      <c r="O58" s="7"/>
    </row>
    <row r="59" spans="2:15" s="51" customFormat="1" ht="22.5" customHeight="1">
      <c r="B59" s="98" t="s">
        <v>1137</v>
      </c>
      <c r="C59" s="55">
        <v>-288.86</v>
      </c>
      <c r="D59" s="55">
        <v>-209.9</v>
      </c>
      <c r="E59" s="97" t="s">
        <v>1136</v>
      </c>
      <c r="F59" s="57">
        <v>20</v>
      </c>
      <c r="G59" s="57">
        <v>20</v>
      </c>
      <c r="H59" s="97" t="s">
        <v>183</v>
      </c>
      <c r="I59" s="142">
        <v>0</v>
      </c>
      <c r="J59" s="58" t="s">
        <v>1134</v>
      </c>
      <c r="K59" s="207">
        <v>7.2</v>
      </c>
      <c r="L59" s="208"/>
      <c r="M59" s="207" t="s">
        <v>1133</v>
      </c>
      <c r="N59" s="209"/>
      <c r="O59" s="7"/>
    </row>
    <row r="60" spans="2:15" s="51" customFormat="1" ht="22.5" customHeight="1">
      <c r="B60" s="98" t="s">
        <v>1132</v>
      </c>
      <c r="C60" s="55">
        <v>-115.6</v>
      </c>
      <c r="D60" s="55">
        <v>-123.2</v>
      </c>
      <c r="E60" s="97" t="s">
        <v>1131</v>
      </c>
      <c r="F60" s="57">
        <v>50</v>
      </c>
      <c r="G60" s="57">
        <v>45</v>
      </c>
      <c r="H60" s="97" t="s">
        <v>1130</v>
      </c>
      <c r="I60" s="142">
        <v>0</v>
      </c>
      <c r="J60" s="56" t="s">
        <v>1129</v>
      </c>
      <c r="K60" s="207">
        <v>7.2</v>
      </c>
      <c r="L60" s="208"/>
      <c r="M60" s="207" t="s">
        <v>199</v>
      </c>
      <c r="N60" s="209"/>
      <c r="O60" s="7"/>
    </row>
    <row r="61" spans="2:15" s="51" customFormat="1" ht="22.5" customHeight="1">
      <c r="B61" s="98" t="s">
        <v>1127</v>
      </c>
      <c r="C61" s="55">
        <v>34.5</v>
      </c>
      <c r="D61" s="55">
        <v>27.4</v>
      </c>
      <c r="E61" s="97" t="s">
        <v>1126</v>
      </c>
      <c r="F61" s="57">
        <v>50</v>
      </c>
      <c r="G61" s="57">
        <v>48</v>
      </c>
      <c r="H61" s="96" t="s">
        <v>63</v>
      </c>
      <c r="I61" s="144">
        <v>0</v>
      </c>
      <c r="J61" s="210" t="s">
        <v>1124</v>
      </c>
      <c r="K61" s="184"/>
      <c r="L61" s="185"/>
      <c r="M61" s="185"/>
      <c r="N61" s="186"/>
      <c r="O61" s="7"/>
    </row>
    <row r="62" spans="2:15" s="51" customFormat="1" ht="22.5" customHeight="1">
      <c r="B62" s="98" t="s">
        <v>65</v>
      </c>
      <c r="C62" s="55">
        <v>30.3</v>
      </c>
      <c r="D62" s="55">
        <v>23.5</v>
      </c>
      <c r="E62" s="97" t="s">
        <v>1122</v>
      </c>
      <c r="F62" s="57">
        <v>270</v>
      </c>
      <c r="G62" s="57">
        <v>270</v>
      </c>
      <c r="H62" s="96" t="s">
        <v>1121</v>
      </c>
      <c r="I62" s="144">
        <v>0</v>
      </c>
      <c r="J62" s="211"/>
      <c r="K62" s="199"/>
      <c r="L62" s="200"/>
      <c r="M62" s="200"/>
      <c r="N62" s="201"/>
      <c r="O62" s="7"/>
    </row>
    <row r="63" spans="2:15" s="51" customFormat="1" ht="22.5" customHeight="1">
      <c r="B63" s="98" t="s">
        <v>1120</v>
      </c>
      <c r="C63" s="55">
        <v>27.6</v>
      </c>
      <c r="D63" s="55">
        <v>20.6</v>
      </c>
      <c r="E63" s="97" t="s">
        <v>1119</v>
      </c>
      <c r="F63" s="59">
        <v>4.8</v>
      </c>
      <c r="G63" s="59">
        <v>4.8</v>
      </c>
      <c r="H63" s="96" t="s">
        <v>1118</v>
      </c>
      <c r="I63" s="144">
        <v>0</v>
      </c>
      <c r="J63" s="211"/>
      <c r="K63" s="199"/>
      <c r="L63" s="200"/>
      <c r="M63" s="200"/>
      <c r="N63" s="201"/>
      <c r="O63" s="7"/>
    </row>
    <row r="64" spans="2:15" s="51" customFormat="1" ht="22.5" customHeight="1">
      <c r="B64" s="98" t="s">
        <v>1117</v>
      </c>
      <c r="C64" s="55">
        <v>26.99</v>
      </c>
      <c r="D64" s="55">
        <v>20</v>
      </c>
      <c r="E64" s="97" t="s">
        <v>1116</v>
      </c>
      <c r="F64" s="59">
        <v>0.4</v>
      </c>
      <c r="G64" s="61">
        <v>0.4</v>
      </c>
      <c r="H64" s="101"/>
      <c r="I64" s="87"/>
      <c r="J64" s="211"/>
      <c r="K64" s="199"/>
      <c r="L64" s="200"/>
      <c r="M64" s="200"/>
      <c r="N64" s="201"/>
      <c r="O64" s="7"/>
    </row>
    <row r="65" spans="2:15" s="51" customFormat="1" ht="22.5" customHeight="1">
      <c r="B65" s="99" t="s">
        <v>1115</v>
      </c>
      <c r="C65" s="60">
        <v>1.81E-05</v>
      </c>
      <c r="D65" s="60">
        <v>1.81E-05</v>
      </c>
      <c r="E65" s="96" t="s">
        <v>68</v>
      </c>
      <c r="F65" s="55">
        <v>24.2</v>
      </c>
      <c r="G65" s="61">
        <v>16.5</v>
      </c>
      <c r="H65" s="97" t="s">
        <v>87</v>
      </c>
      <c r="I65" s="61" t="s">
        <v>1109</v>
      </c>
      <c r="J65" s="211"/>
      <c r="K65" s="199"/>
      <c r="L65" s="200"/>
      <c r="M65" s="200"/>
      <c r="N65" s="201"/>
      <c r="O65" s="7"/>
    </row>
    <row r="66" spans="2:15" s="51" customFormat="1" ht="22.5" customHeight="1">
      <c r="B66" s="100" t="s">
        <v>1112</v>
      </c>
      <c r="C66" s="72">
        <v>500</v>
      </c>
      <c r="D66" s="134"/>
      <c r="E66" s="102" t="s">
        <v>1111</v>
      </c>
      <c r="F66" s="141">
        <v>32.4</v>
      </c>
      <c r="G66" s="169">
        <v>65.7</v>
      </c>
      <c r="H66" s="102" t="s">
        <v>1110</v>
      </c>
      <c r="I66" s="143" t="s">
        <v>1109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42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84</v>
      </c>
      <c r="C69" s="67" t="s">
        <v>43</v>
      </c>
      <c r="D69" s="67" t="s">
        <v>44</v>
      </c>
      <c r="E69" s="67" t="s">
        <v>45</v>
      </c>
      <c r="F69" s="67" t="s">
        <v>1103</v>
      </c>
      <c r="G69" s="67" t="s">
        <v>47</v>
      </c>
      <c r="H69" s="67" t="s">
        <v>48</v>
      </c>
      <c r="I69" s="82" t="s">
        <v>1565</v>
      </c>
      <c r="J69" s="67" t="s">
        <v>1100</v>
      </c>
      <c r="K69" s="82" t="s">
        <v>1099</v>
      </c>
      <c r="L69" s="82" t="s">
        <v>1098</v>
      </c>
      <c r="M69" s="67" t="s">
        <v>1097</v>
      </c>
      <c r="N69" s="83" t="s">
        <v>106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1095</v>
      </c>
      <c r="C71" s="70" t="s">
        <v>155</v>
      </c>
      <c r="D71" s="69" t="s">
        <v>1094</v>
      </c>
      <c r="E71" s="70" t="s">
        <v>126</v>
      </c>
      <c r="F71" s="70" t="s">
        <v>1092</v>
      </c>
      <c r="G71" s="70" t="s">
        <v>1091</v>
      </c>
      <c r="H71" s="70" t="s">
        <v>157</v>
      </c>
      <c r="I71" s="70" t="s">
        <v>108</v>
      </c>
      <c r="J71" s="70" t="s">
        <v>128</v>
      </c>
      <c r="K71" s="70" t="s">
        <v>1087</v>
      </c>
      <c r="L71" s="70" t="s">
        <v>1086</v>
      </c>
      <c r="M71" s="70" t="s">
        <v>109</v>
      </c>
      <c r="N71" s="86" t="s">
        <v>1084</v>
      </c>
    </row>
    <row r="72" spans="1:14" s="2" customFormat="1" ht="24" customHeight="1">
      <c r="A72" s="11"/>
      <c r="B72" s="150">
        <v>0</v>
      </c>
      <c r="C72" s="151">
        <v>1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1083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2" t="s">
        <v>1082</v>
      </c>
      <c r="C75" s="192"/>
      <c r="D75" s="153">
        <v>0</v>
      </c>
      <c r="E75" s="192" t="s">
        <v>115</v>
      </c>
      <c r="F75" s="192"/>
      <c r="G75" s="156">
        <v>0</v>
      </c>
      <c r="H75" s="192" t="s">
        <v>170</v>
      </c>
      <c r="I75" s="192"/>
      <c r="J75" s="153">
        <v>0</v>
      </c>
      <c r="K75" s="192" t="s">
        <v>1080</v>
      </c>
      <c r="L75" s="192"/>
      <c r="M75" s="158">
        <v>0</v>
      </c>
      <c r="N75" s="62"/>
      <c r="O75" s="9"/>
    </row>
    <row r="76" spans="2:15" s="51" customFormat="1" ht="18.75" customHeight="1">
      <c r="B76" s="179" t="s">
        <v>1079</v>
      </c>
      <c r="C76" s="180"/>
      <c r="D76" s="154">
        <v>0</v>
      </c>
      <c r="E76" s="180" t="s">
        <v>172</v>
      </c>
      <c r="F76" s="180"/>
      <c r="G76" s="154">
        <v>0</v>
      </c>
      <c r="H76" s="180" t="s">
        <v>1077</v>
      </c>
      <c r="I76" s="180"/>
      <c r="J76" s="154">
        <v>0</v>
      </c>
      <c r="K76" s="180" t="s">
        <v>1076</v>
      </c>
      <c r="L76" s="180"/>
      <c r="M76" s="159">
        <v>0</v>
      </c>
      <c r="N76" s="62"/>
      <c r="O76" s="9"/>
    </row>
    <row r="77" spans="2:15" s="51" customFormat="1" ht="18.75" customHeight="1">
      <c r="B77" s="179" t="s">
        <v>1075</v>
      </c>
      <c r="C77" s="180"/>
      <c r="D77" s="154">
        <v>0</v>
      </c>
      <c r="E77" s="180" t="s">
        <v>1074</v>
      </c>
      <c r="F77" s="180"/>
      <c r="G77" s="154">
        <v>0</v>
      </c>
      <c r="H77" s="180" t="s">
        <v>131</v>
      </c>
      <c r="I77" s="180"/>
      <c r="J77" s="157">
        <v>0</v>
      </c>
      <c r="K77" s="180" t="s">
        <v>1072</v>
      </c>
      <c r="L77" s="180"/>
      <c r="M77" s="159">
        <v>0</v>
      </c>
      <c r="N77" s="62"/>
      <c r="O77" s="9"/>
    </row>
    <row r="78" spans="2:15" s="51" customFormat="1" ht="18.75" customHeight="1">
      <c r="B78" s="179" t="s">
        <v>1071</v>
      </c>
      <c r="C78" s="180"/>
      <c r="D78" s="154">
        <v>0</v>
      </c>
      <c r="E78" s="180" t="s">
        <v>1070</v>
      </c>
      <c r="F78" s="180"/>
      <c r="G78" s="154">
        <v>0</v>
      </c>
      <c r="H78" s="180" t="s">
        <v>1069</v>
      </c>
      <c r="I78" s="180"/>
      <c r="J78" s="154">
        <v>0</v>
      </c>
      <c r="K78" s="180" t="s">
        <v>1068</v>
      </c>
      <c r="L78" s="180"/>
      <c r="M78" s="159">
        <v>0</v>
      </c>
      <c r="N78" s="62"/>
      <c r="O78" s="9"/>
    </row>
    <row r="79" spans="2:15" s="51" customFormat="1" ht="18.75" customHeight="1">
      <c r="B79" s="179" t="s">
        <v>1067</v>
      </c>
      <c r="C79" s="180"/>
      <c r="D79" s="154">
        <v>0</v>
      </c>
      <c r="E79" s="180" t="s">
        <v>116</v>
      </c>
      <c r="F79" s="180"/>
      <c r="G79" s="154">
        <v>0</v>
      </c>
      <c r="H79" s="180" t="s">
        <v>178</v>
      </c>
      <c r="I79" s="180"/>
      <c r="J79" s="157">
        <v>0</v>
      </c>
      <c r="K79" s="180" t="s">
        <v>159</v>
      </c>
      <c r="L79" s="180"/>
      <c r="M79" s="159">
        <v>0</v>
      </c>
      <c r="N79" s="62"/>
      <c r="O79" s="9"/>
    </row>
    <row r="80" spans="2:15" s="51" customFormat="1" ht="18.75" customHeight="1">
      <c r="B80" s="179" t="s">
        <v>102</v>
      </c>
      <c r="C80" s="180"/>
      <c r="D80" s="154">
        <v>0</v>
      </c>
      <c r="E80" s="180" t="s">
        <v>1063</v>
      </c>
      <c r="F80" s="180"/>
      <c r="G80" s="154">
        <v>0</v>
      </c>
      <c r="H80" s="180" t="s">
        <v>1062</v>
      </c>
      <c r="I80" s="180"/>
      <c r="J80" s="157">
        <v>0</v>
      </c>
      <c r="K80" s="180" t="s">
        <v>1061</v>
      </c>
      <c r="L80" s="180"/>
      <c r="M80" s="159">
        <v>0</v>
      </c>
      <c r="N80" s="62"/>
      <c r="O80" s="9"/>
    </row>
    <row r="81" spans="2:15" s="51" customFormat="1" ht="18.75" customHeight="1">
      <c r="B81" s="179" t="s">
        <v>1060</v>
      </c>
      <c r="C81" s="180"/>
      <c r="D81" s="154">
        <v>0</v>
      </c>
      <c r="E81" s="180" t="s">
        <v>1059</v>
      </c>
      <c r="F81" s="180"/>
      <c r="G81" s="154">
        <v>0</v>
      </c>
      <c r="H81" s="180" t="s">
        <v>1058</v>
      </c>
      <c r="I81" s="180"/>
      <c r="J81" s="154">
        <v>0</v>
      </c>
      <c r="K81" s="180" t="s">
        <v>1057</v>
      </c>
      <c r="L81" s="180"/>
      <c r="M81" s="159">
        <v>0</v>
      </c>
      <c r="N81" s="62"/>
      <c r="O81" s="166"/>
    </row>
    <row r="82" spans="2:15" s="51" customFormat="1" ht="18.75" customHeight="1">
      <c r="B82" s="206" t="s">
        <v>1056</v>
      </c>
      <c r="C82" s="188"/>
      <c r="D82" s="155">
        <v>0</v>
      </c>
      <c r="E82" s="188" t="s">
        <v>1055</v>
      </c>
      <c r="F82" s="188"/>
      <c r="G82" s="155">
        <v>0</v>
      </c>
      <c r="H82" s="188" t="s">
        <v>182</v>
      </c>
      <c r="I82" s="188"/>
      <c r="J82" s="155">
        <v>0</v>
      </c>
      <c r="K82" s="188"/>
      <c r="L82" s="188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1.25">
      <c r="B84" s="10" t="s">
        <v>1053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81" t="s">
        <v>2270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3"/>
      <c r="O85" s="7"/>
    </row>
    <row r="86" spans="2:15" s="51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1" customFormat="1" ht="12" customHeight="1">
      <c r="B87" s="176" t="s">
        <v>1051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1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1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1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1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1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1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1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1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1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1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1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1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1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00"/>
  <sheetViews>
    <sheetView zoomScale="130" zoomScaleNormal="130" workbookViewId="0" topLeftCell="A22">
      <selection activeCell="B45" sqref="B45:N45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44122</v>
      </c>
      <c r="D3" s="231"/>
      <c r="E3" s="12"/>
      <c r="F3" s="12"/>
      <c r="G3" s="12"/>
      <c r="H3" s="11"/>
      <c r="I3" s="11"/>
      <c r="J3" s="11"/>
      <c r="K3" s="108" t="s">
        <v>856</v>
      </c>
      <c r="L3" s="167">
        <f>(M31-(M32+M33))/M31*100</f>
        <v>0</v>
      </c>
      <c r="M3" s="109" t="s">
        <v>855</v>
      </c>
      <c r="N3" s="16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2300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853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1228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650</v>
      </c>
    </row>
    <row r="9" spans="1:14" s="2" customFormat="1" ht="13.5" customHeight="1">
      <c r="A9" s="11"/>
      <c r="B9" s="17" t="s">
        <v>8</v>
      </c>
      <c r="C9" s="25">
        <v>0.4076388888888889</v>
      </c>
      <c r="D9" s="26" t="s">
        <v>2297</v>
      </c>
      <c r="E9" s="26">
        <v>10.7</v>
      </c>
      <c r="F9" s="26">
        <v>90.9</v>
      </c>
      <c r="G9" s="27" t="s">
        <v>2299</v>
      </c>
      <c r="H9" s="26">
        <v>1.8</v>
      </c>
      <c r="I9" s="28">
        <v>4</v>
      </c>
      <c r="J9" s="29">
        <v>8</v>
      </c>
      <c r="K9" s="11"/>
      <c r="L9" s="21">
        <v>2</v>
      </c>
      <c r="M9" s="73" t="s">
        <v>2</v>
      </c>
      <c r="N9" s="74" t="s">
        <v>2298</v>
      </c>
    </row>
    <row r="10" spans="1:15" s="2" customFormat="1" ht="13.5" customHeight="1">
      <c r="A10" s="11"/>
      <c r="B10" s="17" t="s">
        <v>1042</v>
      </c>
      <c r="C10" s="25">
        <v>0.5833333333333334</v>
      </c>
      <c r="D10" s="26" t="s">
        <v>1222</v>
      </c>
      <c r="E10" s="26">
        <v>9.7</v>
      </c>
      <c r="F10" s="26">
        <v>89.1</v>
      </c>
      <c r="G10" s="27" t="s">
        <v>2295</v>
      </c>
      <c r="H10" s="26">
        <v>2.5</v>
      </c>
      <c r="I10" s="11"/>
      <c r="J10" s="30">
        <v>4</v>
      </c>
      <c r="K10" s="11"/>
      <c r="L10" s="21">
        <v>4</v>
      </c>
      <c r="M10" s="73" t="s">
        <v>33</v>
      </c>
      <c r="N10" s="22" t="s">
        <v>644</v>
      </c>
      <c r="O10" s="3"/>
    </row>
    <row r="11" spans="1:15" s="2" customFormat="1" ht="13.5" customHeight="1" thickBot="1">
      <c r="A11" s="11"/>
      <c r="B11" s="31" t="s">
        <v>9</v>
      </c>
      <c r="C11" s="32">
        <v>0.7180555555555556</v>
      </c>
      <c r="D11" s="33" t="s">
        <v>2297</v>
      </c>
      <c r="E11" s="33">
        <v>9.3</v>
      </c>
      <c r="F11" s="33">
        <v>86.2</v>
      </c>
      <c r="G11" s="27" t="s">
        <v>2295</v>
      </c>
      <c r="H11" s="33">
        <v>1.7</v>
      </c>
      <c r="I11" s="11"/>
      <c r="J11" s="168">
        <v>4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24.310416666666665</v>
      </c>
      <c r="D12" s="36" t="e">
        <f>AVERAGE(D9:D11)</f>
        <v>#DIV/0!</v>
      </c>
      <c r="E12" s="36">
        <f>AVERAGE(E9:E11)</f>
        <v>9.9</v>
      </c>
      <c r="F12" s="37">
        <f>AVERAGE(F9:F11)</f>
        <v>88.73333333333333</v>
      </c>
      <c r="G12" s="11"/>
      <c r="H12" s="38">
        <f>AVERAGE(H9:H11)</f>
        <v>2</v>
      </c>
      <c r="I12" s="11"/>
      <c r="J12" s="39">
        <f>AVERAGE(J9:J11)</f>
        <v>5.333333333333333</v>
      </c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45"/>
      <c r="I14" s="45"/>
      <c r="J14" s="45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845</v>
      </c>
      <c r="D15" s="41" t="s">
        <v>1038</v>
      </c>
      <c r="E15" s="41" t="s">
        <v>1958</v>
      </c>
      <c r="F15" s="41" t="s">
        <v>2294</v>
      </c>
      <c r="G15" s="41" t="s">
        <v>841</v>
      </c>
      <c r="H15" s="41" t="s">
        <v>637</v>
      </c>
      <c r="I15" s="41" t="s">
        <v>1956</v>
      </c>
      <c r="J15" s="41" t="s">
        <v>1955</v>
      </c>
      <c r="K15" s="41" t="s">
        <v>1215</v>
      </c>
      <c r="L15" s="41" t="s">
        <v>1544</v>
      </c>
      <c r="M15" s="41" t="s">
        <v>1213</v>
      </c>
      <c r="N15" s="40" t="s">
        <v>411</v>
      </c>
    </row>
    <row r="16" spans="1:14" s="2" customFormat="1" ht="18.75" customHeight="1">
      <c r="A16" s="11"/>
      <c r="B16" s="63" t="s">
        <v>11</v>
      </c>
      <c r="C16" s="163" t="s">
        <v>2293</v>
      </c>
      <c r="D16" s="163" t="s">
        <v>2292</v>
      </c>
      <c r="E16" s="163" t="s">
        <v>1210</v>
      </c>
      <c r="F16" s="163" t="s">
        <v>1210</v>
      </c>
      <c r="G16" s="163"/>
      <c r="H16" s="163"/>
      <c r="I16" s="163"/>
      <c r="J16" s="163"/>
      <c r="K16" s="163"/>
      <c r="L16" s="163"/>
      <c r="M16" s="163"/>
      <c r="N16" s="163" t="s">
        <v>405</v>
      </c>
    </row>
    <row r="17" spans="1:14" s="2" customFormat="1" ht="13.5" customHeight="1">
      <c r="A17" s="11"/>
      <c r="B17" s="63" t="s">
        <v>18</v>
      </c>
      <c r="C17" s="25">
        <v>0.3347222222222222</v>
      </c>
      <c r="D17" s="25">
        <v>0.3361111111111111</v>
      </c>
      <c r="E17" s="25">
        <v>0.37152777777777773</v>
      </c>
      <c r="F17" s="25">
        <v>0.7104166666666667</v>
      </c>
      <c r="G17" s="25"/>
      <c r="H17" s="25"/>
      <c r="I17" s="25"/>
      <c r="J17" s="25"/>
      <c r="K17" s="25"/>
      <c r="L17" s="25"/>
      <c r="M17" s="25"/>
      <c r="N17" s="25">
        <v>0.7145833333333332</v>
      </c>
    </row>
    <row r="18" spans="1:14" s="2" customFormat="1" ht="13.5" customHeight="1">
      <c r="A18" s="11"/>
      <c r="B18" s="63" t="s">
        <v>12</v>
      </c>
      <c r="C18" s="43">
        <v>40924</v>
      </c>
      <c r="D18" s="42">
        <v>40925</v>
      </c>
      <c r="E18" s="42">
        <v>40930</v>
      </c>
      <c r="F18" s="42">
        <v>41020</v>
      </c>
      <c r="G18" s="42"/>
      <c r="H18" s="42"/>
      <c r="I18" s="42"/>
      <c r="J18" s="42"/>
      <c r="K18" s="42"/>
      <c r="L18" s="42"/>
      <c r="M18" s="42"/>
      <c r="N18" s="42">
        <v>41025</v>
      </c>
    </row>
    <row r="19" spans="1:14" s="2" customFormat="1" ht="13.5" customHeight="1" thickBot="1">
      <c r="A19" s="11"/>
      <c r="B19" s="64" t="s">
        <v>13</v>
      </c>
      <c r="C19" s="135"/>
      <c r="D19" s="43">
        <v>40929</v>
      </c>
      <c r="E19" s="43">
        <v>41019</v>
      </c>
      <c r="F19" s="43">
        <v>41024</v>
      </c>
      <c r="G19" s="43"/>
      <c r="H19" s="43"/>
      <c r="I19" s="43"/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2011</v>
      </c>
      <c r="C20" s="137"/>
      <c r="D20" s="138">
        <f aca="true" t="shared" si="0" ref="D20:M20">IF(ISNUMBER(D18),D19-D18+1,"")</f>
        <v>5</v>
      </c>
      <c r="E20" s="44">
        <f t="shared" si="0"/>
        <v>90</v>
      </c>
      <c r="F20" s="44">
        <f t="shared" si="0"/>
        <v>5</v>
      </c>
      <c r="G20" s="44">
        <f t="shared" si="0"/>
      </c>
      <c r="H20" s="44">
        <f t="shared" si="0"/>
      </c>
      <c r="I20" s="44">
        <f t="shared" si="0"/>
      </c>
      <c r="J20" s="44">
        <f t="shared" si="0"/>
      </c>
      <c r="K20" s="44">
        <f t="shared" si="0"/>
      </c>
      <c r="L20" s="44">
        <f t="shared" si="0"/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2291</v>
      </c>
      <c r="C22" s="75" t="s">
        <v>402</v>
      </c>
      <c r="D22" s="76" t="s">
        <v>617</v>
      </c>
      <c r="E22" s="77" t="s">
        <v>616</v>
      </c>
      <c r="F22" s="196" t="s">
        <v>615</v>
      </c>
      <c r="G22" s="197"/>
      <c r="H22" s="198"/>
      <c r="I22" s="81" t="s">
        <v>2290</v>
      </c>
      <c r="J22" s="76" t="s">
        <v>1948</v>
      </c>
      <c r="K22" s="76" t="s">
        <v>616</v>
      </c>
      <c r="L22" s="196" t="s">
        <v>615</v>
      </c>
      <c r="M22" s="197"/>
      <c r="N22" s="198"/>
    </row>
    <row r="23" spans="1:14" s="2" customFormat="1" ht="18.75" customHeight="1">
      <c r="A23" s="11"/>
      <c r="B23" s="214"/>
      <c r="C23" s="161"/>
      <c r="D23" s="161"/>
      <c r="E23" s="20" t="s">
        <v>1201</v>
      </c>
      <c r="F23" s="189"/>
      <c r="G23" s="190"/>
      <c r="H23" s="191"/>
      <c r="I23" s="80"/>
      <c r="J23" s="20"/>
      <c r="K23" s="20" t="s">
        <v>396</v>
      </c>
      <c r="L23" s="189"/>
      <c r="M23" s="190"/>
      <c r="N23" s="191"/>
    </row>
    <row r="24" spans="1:14" s="2" customFormat="1" ht="18.75" customHeight="1">
      <c r="A24" s="11"/>
      <c r="B24" s="214"/>
      <c r="C24" s="162"/>
      <c r="D24" s="162"/>
      <c r="E24" s="78" t="s">
        <v>1947</v>
      </c>
      <c r="F24" s="189"/>
      <c r="G24" s="190"/>
      <c r="H24" s="191"/>
      <c r="I24" s="80"/>
      <c r="J24" s="20"/>
      <c r="K24" s="79" t="s">
        <v>1945</v>
      </c>
      <c r="L24" s="189"/>
      <c r="M24" s="190"/>
      <c r="N24" s="191"/>
    </row>
    <row r="25" spans="1:14" s="2" customFormat="1" ht="18.75" customHeight="1">
      <c r="A25" s="11" t="s">
        <v>1946</v>
      </c>
      <c r="B25" s="214"/>
      <c r="C25" s="161"/>
      <c r="D25" s="161"/>
      <c r="E25" s="20" t="s">
        <v>1945</v>
      </c>
      <c r="F25" s="189"/>
      <c r="G25" s="190"/>
      <c r="H25" s="191"/>
      <c r="I25" s="80"/>
      <c r="J25" s="20"/>
      <c r="K25" s="20" t="s">
        <v>1944</v>
      </c>
      <c r="L25" s="189"/>
      <c r="M25" s="190"/>
      <c r="N25" s="191"/>
    </row>
    <row r="26" spans="1:14" s="2" customFormat="1" ht="18.75" customHeight="1">
      <c r="A26" s="11"/>
      <c r="B26" s="215"/>
      <c r="C26" s="161"/>
      <c r="D26" s="161"/>
      <c r="E26" s="165" t="s">
        <v>1943</v>
      </c>
      <c r="F26" s="189"/>
      <c r="G26" s="190"/>
      <c r="H26" s="191"/>
      <c r="I26" s="80"/>
      <c r="J26" s="20"/>
      <c r="K26" s="20" t="s">
        <v>1942</v>
      </c>
      <c r="L26" s="189"/>
      <c r="M26" s="190"/>
      <c r="N26" s="191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70"/>
    </row>
    <row r="29" spans="1:14" s="2" customFormat="1" ht="13.5" customHeight="1">
      <c r="A29" s="11"/>
      <c r="B29" s="104"/>
      <c r="C29" s="111" t="s">
        <v>16</v>
      </c>
      <c r="D29" s="112" t="s">
        <v>1941</v>
      </c>
      <c r="E29" s="112" t="s">
        <v>1940</v>
      </c>
      <c r="F29" s="112" t="s">
        <v>1939</v>
      </c>
      <c r="G29" s="112" t="s">
        <v>1938</v>
      </c>
      <c r="H29" s="112" t="s">
        <v>1937</v>
      </c>
      <c r="I29" s="112" t="s">
        <v>1936</v>
      </c>
      <c r="J29" s="112" t="s">
        <v>1935</v>
      </c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1934</v>
      </c>
      <c r="C30" s="123">
        <v>0.05277777777777778</v>
      </c>
      <c r="D30" s="124"/>
      <c r="E30" s="124"/>
      <c r="F30" s="124"/>
      <c r="G30" s="124"/>
      <c r="H30" s="124">
        <v>0.28958333333333336</v>
      </c>
      <c r="I30" s="124"/>
      <c r="J30" s="124"/>
      <c r="K30" s="124"/>
      <c r="L30" s="125"/>
      <c r="M30" s="117">
        <f>SUM(C30:L30)</f>
        <v>0.3423611111111111</v>
      </c>
      <c r="N30" s="126"/>
    </row>
    <row r="31" spans="1:14" s="2" customFormat="1" ht="13.5" customHeight="1">
      <c r="A31" s="11"/>
      <c r="B31" s="106" t="s">
        <v>1933</v>
      </c>
      <c r="C31" s="114">
        <v>0.05277777777777778</v>
      </c>
      <c r="D31" s="32"/>
      <c r="E31" s="32"/>
      <c r="F31" s="32"/>
      <c r="G31" s="32"/>
      <c r="H31" s="32">
        <v>0.28958333333333336</v>
      </c>
      <c r="I31" s="32"/>
      <c r="J31" s="32"/>
      <c r="K31" s="32"/>
      <c r="L31" s="115"/>
      <c r="M31" s="118">
        <f>SUM(C31:L31)</f>
        <v>0.3423611111111111</v>
      </c>
      <c r="N31" s="122"/>
    </row>
    <row r="32" spans="1:15" s="2" customFormat="1" ht="13.5" customHeight="1">
      <c r="A32" s="11"/>
      <c r="B32" s="107" t="s">
        <v>1932</v>
      </c>
      <c r="C32" s="130">
        <v>0.05277777777777778</v>
      </c>
      <c r="D32" s="131"/>
      <c r="E32" s="131"/>
      <c r="F32" s="131"/>
      <c r="G32" s="131"/>
      <c r="H32" s="131">
        <v>0.28958333333333336</v>
      </c>
      <c r="I32" s="131"/>
      <c r="J32" s="131"/>
      <c r="K32" s="131"/>
      <c r="L32" s="132"/>
      <c r="M32" s="133">
        <f>SUM(C32:L32)</f>
        <v>0.3423611111111111</v>
      </c>
      <c r="N32" s="120"/>
      <c r="O32" s="4"/>
    </row>
    <row r="33" spans="1:15" s="2" customFormat="1" ht="13.5" customHeight="1" thickBot="1">
      <c r="A33" s="11"/>
      <c r="B33" s="110" t="s">
        <v>1931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24" t="s">
        <v>1930</v>
      </c>
      <c r="C35" s="194" t="s">
        <v>2289</v>
      </c>
      <c r="D35" s="195"/>
      <c r="E35" s="194" t="s">
        <v>2288</v>
      </c>
      <c r="F35" s="195"/>
      <c r="G35" s="194" t="s">
        <v>2287</v>
      </c>
      <c r="H35" s="195"/>
      <c r="I35" s="194" t="s">
        <v>2286</v>
      </c>
      <c r="J35" s="195"/>
      <c r="K35" s="194" t="s">
        <v>2285</v>
      </c>
      <c r="L35" s="195"/>
      <c r="M35" s="194"/>
      <c r="N35" s="195"/>
    </row>
    <row r="36" spans="1:14" s="2" customFormat="1" ht="19.5" customHeight="1">
      <c r="A36" s="11"/>
      <c r="B36" s="225"/>
      <c r="C36" s="194"/>
      <c r="D36" s="195"/>
      <c r="E36" s="194"/>
      <c r="F36" s="195"/>
      <c r="G36" s="194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6"/>
      <c r="C42" s="47"/>
      <c r="D42" s="48"/>
      <c r="E42" s="48"/>
      <c r="F42" s="47"/>
      <c r="G42" s="48"/>
      <c r="H42" s="48"/>
      <c r="I42" s="47"/>
      <c r="J42" s="48"/>
      <c r="K42" s="47"/>
      <c r="L42" s="47"/>
      <c r="M42" s="47"/>
      <c r="N42" s="11"/>
    </row>
    <row r="43" spans="1:14" s="2" customFormat="1" ht="15">
      <c r="A43" s="11"/>
      <c r="B43" s="193" t="s">
        <v>1924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>
        <v>4</v>
      </c>
      <c r="B44" s="232" t="s">
        <v>2301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233"/>
    </row>
    <row r="45" spans="1:14" s="2" customFormat="1" ht="12" customHeight="1">
      <c r="A45" s="170">
        <v>0.5395833333333333</v>
      </c>
      <c r="B45" s="236" t="s">
        <v>2302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237"/>
    </row>
    <row r="46" spans="1:14" s="2" customFormat="1" ht="12" customHeight="1">
      <c r="A46" s="11"/>
      <c r="B46" s="23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5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 t="s">
        <v>2272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27" t="s">
        <v>2284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1" customFormat="1" ht="11.25">
      <c r="B55" s="10" t="s">
        <v>1918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1917</v>
      </c>
      <c r="N55" s="88" t="s">
        <v>1916</v>
      </c>
      <c r="O55" s="7"/>
    </row>
    <row r="56" spans="2:15" s="53" customFormat="1" ht="21.75" customHeight="1">
      <c r="B56" s="71" t="s">
        <v>1915</v>
      </c>
      <c r="C56" s="89" t="s">
        <v>1913</v>
      </c>
      <c r="D56" s="89" t="s">
        <v>1912</v>
      </c>
      <c r="E56" s="92" t="s">
        <v>1914</v>
      </c>
      <c r="F56" s="89" t="s">
        <v>1913</v>
      </c>
      <c r="G56" s="93" t="s">
        <v>1912</v>
      </c>
      <c r="H56" s="93" t="s">
        <v>1911</v>
      </c>
      <c r="I56" s="93" t="s">
        <v>1910</v>
      </c>
      <c r="J56" s="219" t="s">
        <v>1909</v>
      </c>
      <c r="K56" s="220"/>
      <c r="L56" s="221"/>
      <c r="M56" s="222" t="s">
        <v>1908</v>
      </c>
      <c r="N56" s="223"/>
      <c r="O56" s="8"/>
    </row>
    <row r="57" spans="2:15" s="51" customFormat="1" ht="22.5" customHeight="1">
      <c r="B57" s="98" t="s">
        <v>2283</v>
      </c>
      <c r="C57" s="55">
        <v>-159.9</v>
      </c>
      <c r="D57" s="55">
        <v>-162.2</v>
      </c>
      <c r="E57" s="96" t="s">
        <v>1907</v>
      </c>
      <c r="F57" s="55">
        <v>24.8</v>
      </c>
      <c r="G57" s="55">
        <v>24.1</v>
      </c>
      <c r="H57" s="97" t="s">
        <v>1906</v>
      </c>
      <c r="I57" s="142">
        <v>0</v>
      </c>
      <c r="J57" s="56" t="s">
        <v>1905</v>
      </c>
      <c r="K57" s="207">
        <v>7.2</v>
      </c>
      <c r="L57" s="208"/>
      <c r="M57" s="207" t="s">
        <v>1900</v>
      </c>
      <c r="N57" s="209"/>
      <c r="O57" s="7"/>
    </row>
    <row r="58" spans="2:15" s="51" customFormat="1" ht="22.5" customHeight="1">
      <c r="B58" s="98" t="s">
        <v>1904</v>
      </c>
      <c r="C58" s="55">
        <v>-154.8</v>
      </c>
      <c r="D58" s="55">
        <v>-157.1</v>
      </c>
      <c r="E58" s="97" t="s">
        <v>1903</v>
      </c>
      <c r="F58" s="142">
        <v>35</v>
      </c>
      <c r="G58" s="142">
        <v>28</v>
      </c>
      <c r="H58" s="97" t="s">
        <v>1902</v>
      </c>
      <c r="I58" s="142">
        <v>0</v>
      </c>
      <c r="J58" s="56" t="s">
        <v>1901</v>
      </c>
      <c r="K58" s="207">
        <v>7.2</v>
      </c>
      <c r="L58" s="208"/>
      <c r="M58" s="207" t="s">
        <v>1900</v>
      </c>
      <c r="N58" s="209"/>
      <c r="O58" s="7"/>
    </row>
    <row r="59" spans="2:15" s="51" customFormat="1" ht="22.5" customHeight="1">
      <c r="B59" s="98" t="s">
        <v>1899</v>
      </c>
      <c r="C59" s="55">
        <v>-209.3</v>
      </c>
      <c r="D59" s="55">
        <v>-210.3</v>
      </c>
      <c r="E59" s="97" t="s">
        <v>1898</v>
      </c>
      <c r="F59" s="57">
        <v>20</v>
      </c>
      <c r="G59" s="57">
        <v>20</v>
      </c>
      <c r="H59" s="97" t="s">
        <v>1897</v>
      </c>
      <c r="I59" s="142">
        <v>0</v>
      </c>
      <c r="J59" s="58" t="s">
        <v>1896</v>
      </c>
      <c r="K59" s="207">
        <v>7.2</v>
      </c>
      <c r="L59" s="208"/>
      <c r="M59" s="207" t="s">
        <v>1895</v>
      </c>
      <c r="N59" s="209"/>
      <c r="O59" s="7"/>
    </row>
    <row r="60" spans="2:15" s="51" customFormat="1" ht="22.5" customHeight="1">
      <c r="B60" s="98" t="s">
        <v>1894</v>
      </c>
      <c r="C60" s="55">
        <v>-119.8</v>
      </c>
      <c r="D60" s="55">
        <v>-125.4</v>
      </c>
      <c r="E60" s="97" t="s">
        <v>1893</v>
      </c>
      <c r="F60" s="57">
        <v>45</v>
      </c>
      <c r="G60" s="57">
        <v>40</v>
      </c>
      <c r="H60" s="97" t="s">
        <v>1892</v>
      </c>
      <c r="I60" s="142">
        <v>0</v>
      </c>
      <c r="J60" s="56" t="s">
        <v>1891</v>
      </c>
      <c r="K60" s="207">
        <v>7.2</v>
      </c>
      <c r="L60" s="208"/>
      <c r="M60" s="207" t="s">
        <v>1890</v>
      </c>
      <c r="N60" s="209"/>
      <c r="O60" s="7"/>
    </row>
    <row r="61" spans="2:15" s="51" customFormat="1" ht="22.5" customHeight="1">
      <c r="B61" s="98" t="s">
        <v>1889</v>
      </c>
      <c r="C61" s="55">
        <v>27.1</v>
      </c>
      <c r="D61" s="55">
        <v>25.5</v>
      </c>
      <c r="E61" s="97" t="s">
        <v>1888</v>
      </c>
      <c r="F61" s="57">
        <v>50</v>
      </c>
      <c r="G61" s="57">
        <v>45</v>
      </c>
      <c r="H61" s="96" t="s">
        <v>1887</v>
      </c>
      <c r="I61" s="144">
        <v>0</v>
      </c>
      <c r="J61" s="210" t="s">
        <v>1886</v>
      </c>
      <c r="K61" s="184"/>
      <c r="L61" s="185"/>
      <c r="M61" s="185"/>
      <c r="N61" s="186"/>
      <c r="O61" s="7"/>
    </row>
    <row r="62" spans="2:15" s="51" customFormat="1" ht="22.5" customHeight="1">
      <c r="B62" s="98" t="s">
        <v>1885</v>
      </c>
      <c r="C62" s="55">
        <v>23.1</v>
      </c>
      <c r="D62" s="55">
        <v>21.7</v>
      </c>
      <c r="E62" s="97" t="s">
        <v>1884</v>
      </c>
      <c r="F62" s="57">
        <v>260</v>
      </c>
      <c r="G62" s="57">
        <v>270</v>
      </c>
      <c r="H62" s="96" t="s">
        <v>1883</v>
      </c>
      <c r="I62" s="144">
        <v>0</v>
      </c>
      <c r="J62" s="211"/>
      <c r="K62" s="199"/>
      <c r="L62" s="200"/>
      <c r="M62" s="200"/>
      <c r="N62" s="201"/>
      <c r="O62" s="7"/>
    </row>
    <row r="63" spans="2:15" s="51" customFormat="1" ht="22.5" customHeight="1">
      <c r="B63" s="98" t="s">
        <v>1882</v>
      </c>
      <c r="C63" s="55">
        <v>20.2</v>
      </c>
      <c r="D63" s="55">
        <v>18.8</v>
      </c>
      <c r="E63" s="97" t="s">
        <v>1881</v>
      </c>
      <c r="F63" s="59">
        <v>4.6</v>
      </c>
      <c r="G63" s="59">
        <v>4.8</v>
      </c>
      <c r="H63" s="96" t="s">
        <v>1880</v>
      </c>
      <c r="I63" s="144">
        <v>0</v>
      </c>
      <c r="J63" s="211"/>
      <c r="K63" s="199"/>
      <c r="L63" s="200"/>
      <c r="M63" s="200"/>
      <c r="N63" s="201"/>
      <c r="O63" s="7"/>
    </row>
    <row r="64" spans="2:15" s="51" customFormat="1" ht="22.5" customHeight="1">
      <c r="B64" s="98" t="s">
        <v>1879</v>
      </c>
      <c r="C64" s="55">
        <v>19.5</v>
      </c>
      <c r="D64" s="55">
        <v>18.2</v>
      </c>
      <c r="E64" s="97" t="s">
        <v>1878</v>
      </c>
      <c r="F64" s="59">
        <v>0.5</v>
      </c>
      <c r="G64" s="61">
        <v>0.5</v>
      </c>
      <c r="H64" s="101"/>
      <c r="I64" s="87"/>
      <c r="J64" s="211"/>
      <c r="K64" s="199"/>
      <c r="L64" s="200"/>
      <c r="M64" s="200"/>
      <c r="N64" s="201"/>
      <c r="O64" s="7"/>
    </row>
    <row r="65" spans="2:15" s="51" customFormat="1" ht="22.5" customHeight="1">
      <c r="B65" s="99" t="s">
        <v>1877</v>
      </c>
      <c r="C65" s="60">
        <v>1.8E-05</v>
      </c>
      <c r="D65" s="60">
        <v>1.77E-05</v>
      </c>
      <c r="E65" s="96" t="s">
        <v>1876</v>
      </c>
      <c r="F65" s="55">
        <v>20.3</v>
      </c>
      <c r="G65" s="61">
        <v>14.1</v>
      </c>
      <c r="H65" s="97" t="s">
        <v>1875</v>
      </c>
      <c r="I65" s="61" t="s">
        <v>1871</v>
      </c>
      <c r="J65" s="211"/>
      <c r="K65" s="199"/>
      <c r="L65" s="200"/>
      <c r="M65" s="200"/>
      <c r="N65" s="201"/>
      <c r="O65" s="7"/>
    </row>
    <row r="66" spans="2:15" s="51" customFormat="1" ht="22.5" customHeight="1">
      <c r="B66" s="100" t="s">
        <v>1874</v>
      </c>
      <c r="C66" s="72">
        <v>500</v>
      </c>
      <c r="D66" s="134"/>
      <c r="E66" s="102" t="s">
        <v>1873</v>
      </c>
      <c r="F66" s="141">
        <v>59.9</v>
      </c>
      <c r="G66" s="169">
        <v>68.9</v>
      </c>
      <c r="H66" s="102" t="s">
        <v>1872</v>
      </c>
      <c r="I66" s="143" t="s">
        <v>1871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1870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1869</v>
      </c>
      <c r="C69" s="67" t="s">
        <v>1868</v>
      </c>
      <c r="D69" s="67" t="s">
        <v>1867</v>
      </c>
      <c r="E69" s="67" t="s">
        <v>1866</v>
      </c>
      <c r="F69" s="67" t="s">
        <v>1865</v>
      </c>
      <c r="G69" s="67" t="s">
        <v>1864</v>
      </c>
      <c r="H69" s="67" t="s">
        <v>2282</v>
      </c>
      <c r="I69" s="82" t="s">
        <v>1863</v>
      </c>
      <c r="J69" s="67" t="s">
        <v>1862</v>
      </c>
      <c r="K69" s="82" t="s">
        <v>1861</v>
      </c>
      <c r="L69" s="82" t="s">
        <v>1860</v>
      </c>
      <c r="M69" s="67" t="s">
        <v>2281</v>
      </c>
      <c r="N69" s="83" t="s">
        <v>1859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1858</v>
      </c>
      <c r="C71" s="70" t="s">
        <v>1857</v>
      </c>
      <c r="D71" s="69" t="s">
        <v>1856</v>
      </c>
      <c r="E71" s="70" t="s">
        <v>1855</v>
      </c>
      <c r="F71" s="70" t="s">
        <v>1854</v>
      </c>
      <c r="G71" s="70" t="s">
        <v>1853</v>
      </c>
      <c r="H71" s="70" t="s">
        <v>1852</v>
      </c>
      <c r="I71" s="70" t="s">
        <v>1851</v>
      </c>
      <c r="J71" s="70" t="s">
        <v>1850</v>
      </c>
      <c r="K71" s="70" t="s">
        <v>1849</v>
      </c>
      <c r="L71" s="70" t="s">
        <v>1848</v>
      </c>
      <c r="M71" s="70" t="s">
        <v>1847</v>
      </c>
      <c r="N71" s="86" t="s">
        <v>1846</v>
      </c>
    </row>
    <row r="72" spans="1:14" s="2" customFormat="1" ht="24" customHeight="1">
      <c r="A72" s="11"/>
      <c r="B72" s="150">
        <v>0</v>
      </c>
      <c r="C72" s="151">
        <v>0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1845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2" t="s">
        <v>1844</v>
      </c>
      <c r="C75" s="192"/>
      <c r="D75" s="153">
        <v>0</v>
      </c>
      <c r="E75" s="192" t="s">
        <v>1843</v>
      </c>
      <c r="F75" s="192"/>
      <c r="G75" s="156">
        <v>0</v>
      </c>
      <c r="H75" s="192" t="s">
        <v>1842</v>
      </c>
      <c r="I75" s="192"/>
      <c r="J75" s="153">
        <v>0</v>
      </c>
      <c r="K75" s="192" t="s">
        <v>1841</v>
      </c>
      <c r="L75" s="192"/>
      <c r="M75" s="158">
        <v>0</v>
      </c>
      <c r="N75" s="62"/>
      <c r="O75" s="9"/>
    </row>
    <row r="76" spans="2:15" s="51" customFormat="1" ht="18.75" customHeight="1">
      <c r="B76" s="179" t="s">
        <v>1840</v>
      </c>
      <c r="C76" s="180"/>
      <c r="D76" s="154">
        <v>0</v>
      </c>
      <c r="E76" s="180" t="s">
        <v>1839</v>
      </c>
      <c r="F76" s="180"/>
      <c r="G76" s="154">
        <v>0</v>
      </c>
      <c r="H76" s="180" t="s">
        <v>1838</v>
      </c>
      <c r="I76" s="180"/>
      <c r="J76" s="154">
        <v>0</v>
      </c>
      <c r="K76" s="180" t="s">
        <v>1837</v>
      </c>
      <c r="L76" s="180"/>
      <c r="M76" s="159">
        <v>0</v>
      </c>
      <c r="N76" s="62"/>
      <c r="O76" s="9"/>
    </row>
    <row r="77" spans="2:15" s="51" customFormat="1" ht="18.75" customHeight="1">
      <c r="B77" s="179" t="s">
        <v>1836</v>
      </c>
      <c r="C77" s="180"/>
      <c r="D77" s="154">
        <v>0</v>
      </c>
      <c r="E77" s="180" t="s">
        <v>1835</v>
      </c>
      <c r="F77" s="180"/>
      <c r="G77" s="154">
        <v>0</v>
      </c>
      <c r="H77" s="180" t="s">
        <v>1834</v>
      </c>
      <c r="I77" s="180"/>
      <c r="J77" s="157">
        <v>0</v>
      </c>
      <c r="K77" s="180" t="s">
        <v>1833</v>
      </c>
      <c r="L77" s="180"/>
      <c r="M77" s="159">
        <v>0</v>
      </c>
      <c r="N77" s="62"/>
      <c r="O77" s="9"/>
    </row>
    <row r="78" spans="2:15" s="51" customFormat="1" ht="18.75" customHeight="1">
      <c r="B78" s="179" t="s">
        <v>1832</v>
      </c>
      <c r="C78" s="180"/>
      <c r="D78" s="154">
        <v>0</v>
      </c>
      <c r="E78" s="180" t="s">
        <v>1831</v>
      </c>
      <c r="F78" s="180"/>
      <c r="G78" s="154">
        <v>0</v>
      </c>
      <c r="H78" s="180" t="s">
        <v>1830</v>
      </c>
      <c r="I78" s="180"/>
      <c r="J78" s="154">
        <v>0</v>
      </c>
      <c r="K78" s="180" t="s">
        <v>1829</v>
      </c>
      <c r="L78" s="180"/>
      <c r="M78" s="159">
        <v>0</v>
      </c>
      <c r="N78" s="62"/>
      <c r="O78" s="9"/>
    </row>
    <row r="79" spans="2:15" s="51" customFormat="1" ht="18.75" customHeight="1">
      <c r="B79" s="179" t="s">
        <v>1828</v>
      </c>
      <c r="C79" s="180"/>
      <c r="D79" s="154">
        <v>0</v>
      </c>
      <c r="E79" s="180" t="s">
        <v>1827</v>
      </c>
      <c r="F79" s="180"/>
      <c r="G79" s="154">
        <v>0</v>
      </c>
      <c r="H79" s="180" t="s">
        <v>1826</v>
      </c>
      <c r="I79" s="180"/>
      <c r="J79" s="157">
        <v>0</v>
      </c>
      <c r="K79" s="180" t="s">
        <v>1825</v>
      </c>
      <c r="L79" s="180"/>
      <c r="M79" s="159">
        <v>0</v>
      </c>
      <c r="N79" s="62"/>
      <c r="O79" s="9"/>
    </row>
    <row r="80" spans="2:15" s="51" customFormat="1" ht="18.75" customHeight="1">
      <c r="B80" s="179" t="s">
        <v>1824</v>
      </c>
      <c r="C80" s="180"/>
      <c r="D80" s="154">
        <v>0</v>
      </c>
      <c r="E80" s="180" t="s">
        <v>1823</v>
      </c>
      <c r="F80" s="180"/>
      <c r="G80" s="154">
        <v>0</v>
      </c>
      <c r="H80" s="180" t="s">
        <v>2280</v>
      </c>
      <c r="I80" s="180"/>
      <c r="J80" s="157">
        <v>0</v>
      </c>
      <c r="K80" s="180" t="s">
        <v>1822</v>
      </c>
      <c r="L80" s="180"/>
      <c r="M80" s="159">
        <v>0</v>
      </c>
      <c r="N80" s="62"/>
      <c r="O80" s="9"/>
    </row>
    <row r="81" spans="2:15" s="51" customFormat="1" ht="18.75" customHeight="1">
      <c r="B81" s="179" t="s">
        <v>1821</v>
      </c>
      <c r="C81" s="180"/>
      <c r="D81" s="154">
        <v>0</v>
      </c>
      <c r="E81" s="180" t="s">
        <v>1820</v>
      </c>
      <c r="F81" s="180"/>
      <c r="G81" s="154">
        <v>0</v>
      </c>
      <c r="H81" s="180" t="s">
        <v>1819</v>
      </c>
      <c r="I81" s="180"/>
      <c r="J81" s="154">
        <v>0</v>
      </c>
      <c r="K81" s="180" t="s">
        <v>1818</v>
      </c>
      <c r="L81" s="180"/>
      <c r="M81" s="159">
        <v>0</v>
      </c>
      <c r="N81" s="62"/>
      <c r="O81" s="166"/>
    </row>
    <row r="82" spans="2:15" s="51" customFormat="1" ht="18.75" customHeight="1">
      <c r="B82" s="206" t="s">
        <v>1817</v>
      </c>
      <c r="C82" s="188"/>
      <c r="D82" s="155">
        <v>0</v>
      </c>
      <c r="E82" s="188" t="s">
        <v>1816</v>
      </c>
      <c r="F82" s="188"/>
      <c r="G82" s="155">
        <v>0</v>
      </c>
      <c r="H82" s="188" t="s">
        <v>1815</v>
      </c>
      <c r="I82" s="188"/>
      <c r="J82" s="155">
        <v>0</v>
      </c>
      <c r="K82" s="188"/>
      <c r="L82" s="188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1.25">
      <c r="B84" s="10" t="s">
        <v>1814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81" t="s">
        <v>1813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3"/>
      <c r="O85" s="7"/>
    </row>
    <row r="86" spans="2:15" s="51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1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1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1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1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1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1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1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1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1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1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1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1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1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1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0"/>
  <sheetViews>
    <sheetView zoomScale="130" zoomScaleNormal="130" workbookViewId="0" topLeftCell="A1">
      <selection activeCell="D66" sqref="D66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44123</v>
      </c>
      <c r="D3" s="231"/>
      <c r="E3" s="12"/>
      <c r="F3" s="12"/>
      <c r="G3" s="12"/>
      <c r="H3" s="11"/>
      <c r="I3" s="11"/>
      <c r="J3" s="11"/>
      <c r="K3" s="108" t="s">
        <v>2466</v>
      </c>
      <c r="L3" s="167">
        <f>(M31-(M32+M33))/M31*100</f>
        <v>54.85074626865673</v>
      </c>
      <c r="M3" s="109" t="s">
        <v>2465</v>
      </c>
      <c r="N3" s="16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2464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853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1228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2463</v>
      </c>
    </row>
    <row r="9" spans="1:14" s="2" customFormat="1" ht="13.5" customHeight="1">
      <c r="A9" s="11"/>
      <c r="B9" s="17" t="s">
        <v>8</v>
      </c>
      <c r="C9" s="25">
        <v>0.4083333333333334</v>
      </c>
      <c r="D9" s="26">
        <v>3</v>
      </c>
      <c r="E9" s="26">
        <v>14</v>
      </c>
      <c r="F9" s="26">
        <v>47</v>
      </c>
      <c r="G9" s="27" t="s">
        <v>1804</v>
      </c>
      <c r="H9" s="26">
        <v>4</v>
      </c>
      <c r="I9" s="28">
        <v>6.6</v>
      </c>
      <c r="J9" s="29">
        <v>0</v>
      </c>
      <c r="K9" s="11"/>
      <c r="L9" s="21">
        <v>2</v>
      </c>
      <c r="M9" s="73" t="s">
        <v>2</v>
      </c>
      <c r="N9" s="74" t="s">
        <v>647</v>
      </c>
    </row>
    <row r="10" spans="1:15" s="2" customFormat="1" ht="13.5" customHeight="1">
      <c r="A10" s="11"/>
      <c r="B10" s="17" t="s">
        <v>1042</v>
      </c>
      <c r="C10" s="25">
        <v>0.548611111111111</v>
      </c>
      <c r="D10" s="26">
        <v>2.1</v>
      </c>
      <c r="E10" s="26">
        <v>12.1</v>
      </c>
      <c r="F10" s="26">
        <v>75</v>
      </c>
      <c r="G10" s="27" t="s">
        <v>2462</v>
      </c>
      <c r="H10" s="26">
        <v>3</v>
      </c>
      <c r="I10" s="11"/>
      <c r="J10" s="30">
        <v>0</v>
      </c>
      <c r="K10" s="11"/>
      <c r="L10" s="21">
        <v>4</v>
      </c>
      <c r="M10" s="73" t="s">
        <v>33</v>
      </c>
      <c r="N10" s="22" t="s">
        <v>2461</v>
      </c>
      <c r="O10" s="3"/>
    </row>
    <row r="11" spans="1:15" s="2" customFormat="1" ht="13.5" customHeight="1" thickBot="1">
      <c r="A11" s="11"/>
      <c r="B11" s="31" t="s">
        <v>9</v>
      </c>
      <c r="C11" s="32">
        <v>0.75</v>
      </c>
      <c r="D11" s="33" t="s">
        <v>1222</v>
      </c>
      <c r="E11" s="33">
        <v>10.4</v>
      </c>
      <c r="F11" s="33">
        <v>83</v>
      </c>
      <c r="G11" s="27" t="s">
        <v>1804</v>
      </c>
      <c r="H11" s="33">
        <v>4.7</v>
      </c>
      <c r="I11" s="11"/>
      <c r="J11" s="168">
        <v>4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24.341666666666665</v>
      </c>
      <c r="D12" s="36">
        <f>AVERAGE(D9:D11)</f>
        <v>2.55</v>
      </c>
      <c r="E12" s="36">
        <f>AVERAGE(E9:E11)</f>
        <v>12.166666666666666</v>
      </c>
      <c r="F12" s="37">
        <f>AVERAGE(F9:F11)</f>
        <v>68.33333333333333</v>
      </c>
      <c r="G12" s="11"/>
      <c r="H12" s="38">
        <f>AVERAGE(H9:H11)</f>
        <v>3.9</v>
      </c>
      <c r="I12" s="11"/>
      <c r="J12" s="39">
        <f>AVERAGE(J9:J11)</f>
        <v>1.3333333333333333</v>
      </c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45"/>
      <c r="I14" s="45"/>
      <c r="J14" s="45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2460</v>
      </c>
      <c r="D15" s="41" t="s">
        <v>2459</v>
      </c>
      <c r="E15" s="41" t="s">
        <v>2458</v>
      </c>
      <c r="F15" s="41" t="s">
        <v>2457</v>
      </c>
      <c r="G15" s="41" t="s">
        <v>2456</v>
      </c>
      <c r="H15" s="41" t="s">
        <v>637</v>
      </c>
      <c r="I15" s="41" t="s">
        <v>2455</v>
      </c>
      <c r="J15" s="41" t="s">
        <v>635</v>
      </c>
      <c r="K15" s="41" t="s">
        <v>2454</v>
      </c>
      <c r="L15" s="41" t="s">
        <v>2453</v>
      </c>
      <c r="M15" s="41" t="s">
        <v>2452</v>
      </c>
      <c r="N15" s="40" t="s">
        <v>411</v>
      </c>
    </row>
    <row r="16" spans="1:14" s="2" customFormat="1" ht="18.75" customHeight="1">
      <c r="A16" s="11"/>
      <c r="B16" s="63" t="s">
        <v>11</v>
      </c>
      <c r="C16" s="163" t="s">
        <v>405</v>
      </c>
      <c r="D16" s="163" t="s">
        <v>2451</v>
      </c>
      <c r="E16" s="163" t="s">
        <v>1588</v>
      </c>
      <c r="F16" s="163" t="s">
        <v>1011</v>
      </c>
      <c r="G16" s="163" t="s">
        <v>2434</v>
      </c>
      <c r="H16" s="163" t="s">
        <v>2450</v>
      </c>
      <c r="I16" s="163"/>
      <c r="J16" s="163"/>
      <c r="K16" s="163"/>
      <c r="L16" s="163"/>
      <c r="M16" s="163"/>
      <c r="N16" s="163" t="s">
        <v>405</v>
      </c>
    </row>
    <row r="17" spans="1:14" s="2" customFormat="1" ht="13.5" customHeight="1">
      <c r="A17" s="11"/>
      <c r="B17" s="63" t="s">
        <v>18</v>
      </c>
      <c r="C17" s="25">
        <v>0.3659722222222222</v>
      </c>
      <c r="D17" s="25">
        <v>0.3673611111111111</v>
      </c>
      <c r="E17" s="25">
        <v>0.37777777777777777</v>
      </c>
      <c r="F17" s="25">
        <v>0.45694444444444443</v>
      </c>
      <c r="G17" s="25"/>
      <c r="H17" s="25">
        <v>0.6923611111111111</v>
      </c>
      <c r="I17" s="25"/>
      <c r="J17" s="25"/>
      <c r="K17" s="25"/>
      <c r="L17" s="25"/>
      <c r="M17" s="25"/>
      <c r="N17" s="25">
        <v>0.6965277777777777</v>
      </c>
    </row>
    <row r="18" spans="1:14" s="2" customFormat="1" ht="13.5" customHeight="1">
      <c r="A18" s="11"/>
      <c r="B18" s="63" t="s">
        <v>12</v>
      </c>
      <c r="C18" s="43">
        <v>41026</v>
      </c>
      <c r="D18" s="42">
        <v>41027</v>
      </c>
      <c r="E18" s="42">
        <f>D19+1</f>
        <v>41032</v>
      </c>
      <c r="F18" s="42">
        <f>E19+1</f>
        <v>41083</v>
      </c>
      <c r="G18" s="42"/>
      <c r="H18" s="42">
        <v>41147</v>
      </c>
      <c r="I18" s="42"/>
      <c r="J18" s="42"/>
      <c r="K18" s="42"/>
      <c r="L18" s="42"/>
      <c r="M18" s="42"/>
      <c r="N18" s="42">
        <v>41152</v>
      </c>
    </row>
    <row r="19" spans="1:14" s="2" customFormat="1" ht="13.5" customHeight="1" thickBot="1">
      <c r="A19" s="11"/>
      <c r="B19" s="64" t="s">
        <v>13</v>
      </c>
      <c r="C19" s="135"/>
      <c r="D19" s="43">
        <v>41031</v>
      </c>
      <c r="E19" s="43">
        <v>41082</v>
      </c>
      <c r="F19" s="43">
        <v>41146</v>
      </c>
      <c r="G19" s="43"/>
      <c r="H19" s="43">
        <v>41151</v>
      </c>
      <c r="I19" s="43"/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2449</v>
      </c>
      <c r="C20" s="137"/>
      <c r="D20" s="138">
        <f aca="true" t="shared" si="0" ref="D20:M20">IF(ISNUMBER(D18),D19-D18+1,"")</f>
        <v>5</v>
      </c>
      <c r="E20" s="44">
        <f t="shared" si="0"/>
        <v>51</v>
      </c>
      <c r="F20" s="44">
        <f t="shared" si="0"/>
        <v>64</v>
      </c>
      <c r="G20" s="44">
        <f t="shared" si="0"/>
      </c>
      <c r="H20" s="44">
        <f t="shared" si="0"/>
        <v>5</v>
      </c>
      <c r="I20" s="44">
        <f t="shared" si="0"/>
      </c>
      <c r="J20" s="44">
        <f t="shared" si="0"/>
      </c>
      <c r="K20" s="44">
        <f t="shared" si="0"/>
      </c>
      <c r="L20" s="44">
        <f t="shared" si="0"/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2448</v>
      </c>
      <c r="C22" s="75" t="s">
        <v>2447</v>
      </c>
      <c r="D22" s="76" t="s">
        <v>2446</v>
      </c>
      <c r="E22" s="77" t="s">
        <v>616</v>
      </c>
      <c r="F22" s="196" t="s">
        <v>2445</v>
      </c>
      <c r="G22" s="197"/>
      <c r="H22" s="198"/>
      <c r="I22" s="81" t="s">
        <v>402</v>
      </c>
      <c r="J22" s="76" t="s">
        <v>617</v>
      </c>
      <c r="K22" s="76" t="s">
        <v>616</v>
      </c>
      <c r="L22" s="196" t="s">
        <v>615</v>
      </c>
      <c r="M22" s="197"/>
      <c r="N22" s="198"/>
    </row>
    <row r="23" spans="1:14" s="2" customFormat="1" ht="18.75" customHeight="1">
      <c r="A23" s="11"/>
      <c r="B23" s="214"/>
      <c r="C23" s="161"/>
      <c r="D23" s="161"/>
      <c r="E23" s="20" t="s">
        <v>2440</v>
      </c>
      <c r="F23" s="189"/>
      <c r="G23" s="190"/>
      <c r="H23" s="191"/>
      <c r="I23" s="80"/>
      <c r="J23" s="20"/>
      <c r="K23" s="20" t="s">
        <v>2441</v>
      </c>
      <c r="L23" s="189"/>
      <c r="M23" s="190"/>
      <c r="N23" s="191"/>
    </row>
    <row r="24" spans="1:14" s="2" customFormat="1" ht="18.75" customHeight="1">
      <c r="A24" s="11"/>
      <c r="B24" s="214"/>
      <c r="C24" s="162"/>
      <c r="D24" s="162"/>
      <c r="E24" s="78" t="s">
        <v>1947</v>
      </c>
      <c r="F24" s="189"/>
      <c r="G24" s="190"/>
      <c r="H24" s="191"/>
      <c r="I24" s="80"/>
      <c r="J24" s="20"/>
      <c r="K24" s="79" t="s">
        <v>2443</v>
      </c>
      <c r="L24" s="189"/>
      <c r="M24" s="190"/>
      <c r="N24" s="191"/>
    </row>
    <row r="25" spans="1:14" s="2" customFormat="1" ht="18.75" customHeight="1">
      <c r="A25" s="11" t="s">
        <v>2444</v>
      </c>
      <c r="B25" s="214"/>
      <c r="C25" s="161"/>
      <c r="D25" s="161"/>
      <c r="E25" s="20" t="s">
        <v>2443</v>
      </c>
      <c r="F25" s="189"/>
      <c r="G25" s="190"/>
      <c r="H25" s="191"/>
      <c r="I25" s="80"/>
      <c r="J25" s="20"/>
      <c r="K25" s="20" t="s">
        <v>2442</v>
      </c>
      <c r="L25" s="189"/>
      <c r="M25" s="190"/>
      <c r="N25" s="191"/>
    </row>
    <row r="26" spans="1:14" s="2" customFormat="1" ht="18.75" customHeight="1">
      <c r="A26" s="11"/>
      <c r="B26" s="215"/>
      <c r="C26" s="161"/>
      <c r="D26" s="161"/>
      <c r="E26" s="165" t="s">
        <v>2441</v>
      </c>
      <c r="F26" s="189"/>
      <c r="G26" s="190"/>
      <c r="H26" s="191"/>
      <c r="I26" s="80"/>
      <c r="J26" s="20"/>
      <c r="K26" s="20" t="s">
        <v>2440</v>
      </c>
      <c r="L26" s="189"/>
      <c r="M26" s="190"/>
      <c r="N26" s="191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70"/>
    </row>
    <row r="29" spans="1:14" s="2" customFormat="1" ht="13.5" customHeight="1">
      <c r="A29" s="11"/>
      <c r="B29" s="104"/>
      <c r="C29" s="111" t="s">
        <v>16</v>
      </c>
      <c r="D29" s="112" t="s">
        <v>2439</v>
      </c>
      <c r="E29" s="112" t="s">
        <v>2438</v>
      </c>
      <c r="F29" s="112" t="s">
        <v>2437</v>
      </c>
      <c r="G29" s="112" t="s">
        <v>2436</v>
      </c>
      <c r="H29" s="112" t="s">
        <v>2435</v>
      </c>
      <c r="I29" s="112" t="s">
        <v>2434</v>
      </c>
      <c r="J29" s="112" t="s">
        <v>2433</v>
      </c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2432</v>
      </c>
      <c r="C30" s="123">
        <v>0.049999999999999996</v>
      </c>
      <c r="D30" s="124"/>
      <c r="E30" s="124"/>
      <c r="F30" s="124"/>
      <c r="G30" s="124"/>
      <c r="H30" s="124">
        <v>0.29097222222222224</v>
      </c>
      <c r="I30" s="124"/>
      <c r="J30" s="124"/>
      <c r="K30" s="124"/>
      <c r="L30" s="125"/>
      <c r="M30" s="117">
        <f>SUM(C30:L30)</f>
        <v>0.34097222222222223</v>
      </c>
      <c r="N30" s="126"/>
    </row>
    <row r="31" spans="1:14" s="2" customFormat="1" ht="13.5" customHeight="1">
      <c r="A31" s="11"/>
      <c r="B31" s="106" t="s">
        <v>2431</v>
      </c>
      <c r="C31" s="114">
        <v>0.07916666666666666</v>
      </c>
      <c r="D31" s="32"/>
      <c r="E31" s="32"/>
      <c r="F31" s="32"/>
      <c r="G31" s="32"/>
      <c r="H31" s="32">
        <v>0.29305555555555557</v>
      </c>
      <c r="I31" s="32"/>
      <c r="J31" s="32"/>
      <c r="K31" s="32"/>
      <c r="L31" s="115"/>
      <c r="M31" s="118">
        <f>SUM(C31:L31)</f>
        <v>0.37222222222222223</v>
      </c>
      <c r="N31" s="122"/>
    </row>
    <row r="32" spans="1:15" s="2" customFormat="1" ht="13.5" customHeight="1">
      <c r="A32" s="11"/>
      <c r="B32" s="107" t="s">
        <v>2430</v>
      </c>
      <c r="C32" s="130"/>
      <c r="D32" s="131"/>
      <c r="E32" s="131"/>
      <c r="F32" s="131"/>
      <c r="G32" s="131"/>
      <c r="H32" s="131">
        <v>0.16805555555555554</v>
      </c>
      <c r="I32" s="131"/>
      <c r="J32" s="131"/>
      <c r="K32" s="131"/>
      <c r="L32" s="132"/>
      <c r="M32" s="133">
        <f>SUM(C32:L32)</f>
        <v>0.16805555555555554</v>
      </c>
      <c r="N32" s="120"/>
      <c r="O32" s="4"/>
    </row>
    <row r="33" spans="1:15" s="2" customFormat="1" ht="13.5" customHeight="1" thickBot="1">
      <c r="A33" s="11"/>
      <c r="B33" s="110" t="s">
        <v>2274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24" t="s">
        <v>2429</v>
      </c>
      <c r="C35" s="194" t="s">
        <v>2428</v>
      </c>
      <c r="D35" s="195"/>
      <c r="E35" s="194" t="s">
        <v>2427</v>
      </c>
      <c r="F35" s="195"/>
      <c r="G35" s="194" t="s">
        <v>2426</v>
      </c>
      <c r="H35" s="195"/>
      <c r="I35" s="171" t="s">
        <v>2425</v>
      </c>
      <c r="J35" s="172"/>
      <c r="K35" s="194" t="s">
        <v>2424</v>
      </c>
      <c r="L35" s="195"/>
      <c r="M35" s="194" t="s">
        <v>2423</v>
      </c>
      <c r="N35" s="195"/>
    </row>
    <row r="36" spans="1:14" s="2" customFormat="1" ht="19.5" customHeight="1">
      <c r="A36" s="11"/>
      <c r="B36" s="225"/>
      <c r="C36" s="194"/>
      <c r="D36" s="195"/>
      <c r="E36" s="194"/>
      <c r="F36" s="195"/>
      <c r="G36" s="194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6"/>
      <c r="C42" s="47"/>
      <c r="D42" s="48"/>
      <c r="E42" s="48"/>
      <c r="F42" s="47"/>
      <c r="G42" s="48"/>
      <c r="H42" s="48"/>
      <c r="I42" s="47"/>
      <c r="J42" s="48"/>
      <c r="K42" s="47"/>
      <c r="L42" s="47"/>
      <c r="M42" s="47"/>
      <c r="N42" s="11"/>
    </row>
    <row r="43" spans="1:14" s="2" customFormat="1" ht="15">
      <c r="A43" s="11"/>
      <c r="B43" s="193" t="s">
        <v>2422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>
        <v>4</v>
      </c>
      <c r="B44" s="232" t="s">
        <v>2421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233"/>
    </row>
    <row r="45" spans="1:14" s="2" customFormat="1" ht="12" customHeight="1">
      <c r="A45" s="170">
        <v>0.5395833333333333</v>
      </c>
      <c r="B45" s="236" t="s">
        <v>2420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237"/>
    </row>
    <row r="46" spans="1:14" s="2" customFormat="1" ht="12" customHeight="1">
      <c r="A46" s="11"/>
      <c r="B46" s="234" t="s">
        <v>2419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5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 t="s">
        <v>2418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27" t="s">
        <v>2417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1" customFormat="1" ht="11.25">
      <c r="B55" s="10" t="s">
        <v>2416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2415</v>
      </c>
      <c r="N55" s="88" t="s">
        <v>2414</v>
      </c>
      <c r="O55" s="7"/>
    </row>
    <row r="56" spans="2:15" s="53" customFormat="1" ht="21.75" customHeight="1">
      <c r="B56" s="71" t="s">
        <v>2413</v>
      </c>
      <c r="C56" s="89" t="s">
        <v>2410</v>
      </c>
      <c r="D56" s="89" t="s">
        <v>2412</v>
      </c>
      <c r="E56" s="92" t="s">
        <v>2411</v>
      </c>
      <c r="F56" s="89" t="s">
        <v>2410</v>
      </c>
      <c r="G56" s="93" t="s">
        <v>2409</v>
      </c>
      <c r="H56" s="93" t="s">
        <v>2408</v>
      </c>
      <c r="I56" s="93" t="s">
        <v>2407</v>
      </c>
      <c r="J56" s="219" t="s">
        <v>2406</v>
      </c>
      <c r="K56" s="220"/>
      <c r="L56" s="221"/>
      <c r="M56" s="222" t="s">
        <v>2405</v>
      </c>
      <c r="N56" s="223"/>
      <c r="O56" s="8"/>
    </row>
    <row r="57" spans="2:15" s="51" customFormat="1" ht="22.5" customHeight="1">
      <c r="B57" s="98" t="s">
        <v>2404</v>
      </c>
      <c r="C57" s="55">
        <v>-157.7</v>
      </c>
      <c r="D57" s="55">
        <v>-162.7</v>
      </c>
      <c r="E57" s="96" t="s">
        <v>2403</v>
      </c>
      <c r="F57" s="55">
        <v>24.8</v>
      </c>
      <c r="G57" s="55">
        <v>25.8</v>
      </c>
      <c r="H57" s="97" t="s">
        <v>2402</v>
      </c>
      <c r="I57" s="142">
        <v>2</v>
      </c>
      <c r="J57" s="56" t="s">
        <v>2401</v>
      </c>
      <c r="K57" s="207">
        <v>7.2</v>
      </c>
      <c r="L57" s="208"/>
      <c r="M57" s="207" t="s">
        <v>2400</v>
      </c>
      <c r="N57" s="209"/>
      <c r="O57" s="7"/>
    </row>
    <row r="58" spans="2:15" s="51" customFormat="1" ht="22.5" customHeight="1">
      <c r="B58" s="98" t="s">
        <v>2399</v>
      </c>
      <c r="C58" s="55">
        <v>-152.7</v>
      </c>
      <c r="D58" s="55">
        <v>-157.6</v>
      </c>
      <c r="E58" s="97" t="s">
        <v>2398</v>
      </c>
      <c r="F58" s="142">
        <v>19</v>
      </c>
      <c r="G58" s="142">
        <v>27</v>
      </c>
      <c r="H58" s="97" t="s">
        <v>2397</v>
      </c>
      <c r="I58" s="142">
        <v>0</v>
      </c>
      <c r="J58" s="56" t="s">
        <v>2396</v>
      </c>
      <c r="K58" s="207">
        <v>7.2</v>
      </c>
      <c r="L58" s="208"/>
      <c r="M58" s="207" t="s">
        <v>2395</v>
      </c>
      <c r="N58" s="209"/>
      <c r="O58" s="7"/>
    </row>
    <row r="59" spans="2:15" s="51" customFormat="1" ht="22.5" customHeight="1">
      <c r="B59" s="98" t="s">
        <v>2394</v>
      </c>
      <c r="C59" s="55">
        <v>-208.8</v>
      </c>
      <c r="D59" s="55">
        <v>-210.2</v>
      </c>
      <c r="E59" s="97" t="s">
        <v>2393</v>
      </c>
      <c r="F59" s="57">
        <v>20</v>
      </c>
      <c r="G59" s="57">
        <v>15</v>
      </c>
      <c r="H59" s="97" t="s">
        <v>2392</v>
      </c>
      <c r="I59" s="142">
        <v>0</v>
      </c>
      <c r="J59" s="58" t="s">
        <v>2391</v>
      </c>
      <c r="K59" s="207">
        <v>7.2</v>
      </c>
      <c r="L59" s="208"/>
      <c r="M59" s="207" t="s">
        <v>2390</v>
      </c>
      <c r="N59" s="209"/>
      <c r="O59" s="7"/>
    </row>
    <row r="60" spans="2:15" s="51" customFormat="1" ht="22.5" customHeight="1">
      <c r="B60" s="98" t="s">
        <v>2389</v>
      </c>
      <c r="C60" s="55">
        <v>-114.9</v>
      </c>
      <c r="D60" s="55">
        <v>-126.7</v>
      </c>
      <c r="E60" s="97" t="s">
        <v>2388</v>
      </c>
      <c r="F60" s="57">
        <v>50</v>
      </c>
      <c r="G60" s="57">
        <v>45</v>
      </c>
      <c r="H60" s="97" t="s">
        <v>2387</v>
      </c>
      <c r="I60" s="142">
        <v>0</v>
      </c>
      <c r="J60" s="56" t="s">
        <v>2386</v>
      </c>
      <c r="K60" s="207">
        <v>7.2</v>
      </c>
      <c r="L60" s="208"/>
      <c r="M60" s="207" t="s">
        <v>2385</v>
      </c>
      <c r="N60" s="209"/>
      <c r="O60" s="7"/>
    </row>
    <row r="61" spans="2:15" s="51" customFormat="1" ht="22.5" customHeight="1">
      <c r="B61" s="98" t="s">
        <v>2384</v>
      </c>
      <c r="C61" s="55">
        <v>31.2</v>
      </c>
      <c r="D61" s="55">
        <v>26.2</v>
      </c>
      <c r="E61" s="97" t="s">
        <v>2383</v>
      </c>
      <c r="F61" s="57">
        <v>50</v>
      </c>
      <c r="G61" s="57">
        <v>45</v>
      </c>
      <c r="H61" s="96" t="s">
        <v>2382</v>
      </c>
      <c r="I61" s="144">
        <v>1</v>
      </c>
      <c r="J61" s="210" t="s">
        <v>2381</v>
      </c>
      <c r="K61" s="184"/>
      <c r="L61" s="185"/>
      <c r="M61" s="185"/>
      <c r="N61" s="186"/>
      <c r="O61" s="7"/>
    </row>
    <row r="62" spans="2:15" s="51" customFormat="1" ht="22.5" customHeight="1">
      <c r="B62" s="98" t="s">
        <v>2380</v>
      </c>
      <c r="C62" s="55">
        <v>26.9</v>
      </c>
      <c r="D62" s="55">
        <v>22.5</v>
      </c>
      <c r="E62" s="97" t="s">
        <v>2379</v>
      </c>
      <c r="F62" s="57">
        <v>270</v>
      </c>
      <c r="G62" s="57">
        <v>265</v>
      </c>
      <c r="H62" s="96" t="s">
        <v>2378</v>
      </c>
      <c r="I62" s="144">
        <v>0</v>
      </c>
      <c r="J62" s="211"/>
      <c r="K62" s="199"/>
      <c r="L62" s="200"/>
      <c r="M62" s="200"/>
      <c r="N62" s="201"/>
      <c r="O62" s="7"/>
    </row>
    <row r="63" spans="2:15" s="51" customFormat="1" ht="22.5" customHeight="1">
      <c r="B63" s="98" t="s">
        <v>2377</v>
      </c>
      <c r="C63" s="55">
        <v>23.98</v>
      </c>
      <c r="D63" s="55">
        <v>19.6</v>
      </c>
      <c r="E63" s="97" t="s">
        <v>2376</v>
      </c>
      <c r="F63" s="59">
        <v>4.8</v>
      </c>
      <c r="G63" s="59">
        <v>4.8</v>
      </c>
      <c r="H63" s="96" t="s">
        <v>2375</v>
      </c>
      <c r="I63" s="144">
        <v>0</v>
      </c>
      <c r="J63" s="211"/>
      <c r="K63" s="199"/>
      <c r="L63" s="200"/>
      <c r="M63" s="200"/>
      <c r="N63" s="201"/>
      <c r="O63" s="7"/>
    </row>
    <row r="64" spans="2:15" s="51" customFormat="1" ht="22.5" customHeight="1">
      <c r="B64" s="98" t="s">
        <v>2374</v>
      </c>
      <c r="C64" s="55">
        <v>23.3</v>
      </c>
      <c r="D64" s="55">
        <v>19</v>
      </c>
      <c r="E64" s="97" t="s">
        <v>2373</v>
      </c>
      <c r="F64" s="59">
        <v>0.4</v>
      </c>
      <c r="G64" s="61">
        <v>0.4</v>
      </c>
      <c r="H64" s="101"/>
      <c r="I64" s="87"/>
      <c r="J64" s="211"/>
      <c r="K64" s="199"/>
      <c r="L64" s="200"/>
      <c r="M64" s="200"/>
      <c r="N64" s="201"/>
      <c r="O64" s="7"/>
    </row>
    <row r="65" spans="2:15" s="51" customFormat="1" ht="22.5" customHeight="1">
      <c r="B65" s="99" t="s">
        <v>2372</v>
      </c>
      <c r="C65" s="60">
        <v>1.9E-05</v>
      </c>
      <c r="D65" s="60">
        <v>1.92E-05</v>
      </c>
      <c r="E65" s="96" t="s">
        <v>2371</v>
      </c>
      <c r="F65" s="55">
        <v>23.5</v>
      </c>
      <c r="G65" s="61">
        <v>13.5</v>
      </c>
      <c r="H65" s="97" t="s">
        <v>2370</v>
      </c>
      <c r="I65" s="61" t="s">
        <v>2369</v>
      </c>
      <c r="J65" s="211"/>
      <c r="K65" s="199"/>
      <c r="L65" s="200"/>
      <c r="M65" s="200"/>
      <c r="N65" s="201"/>
      <c r="O65" s="7"/>
    </row>
    <row r="66" spans="2:15" s="51" customFormat="1" ht="22.5" customHeight="1">
      <c r="B66" s="100" t="s">
        <v>2368</v>
      </c>
      <c r="C66" s="72">
        <v>500</v>
      </c>
      <c r="D66" s="134"/>
      <c r="E66" s="102" t="s">
        <v>2367</v>
      </c>
      <c r="F66" s="141">
        <v>37.8</v>
      </c>
      <c r="G66" s="169">
        <v>73.7</v>
      </c>
      <c r="H66" s="102" t="s">
        <v>2366</v>
      </c>
      <c r="I66" s="143" t="s">
        <v>2365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2364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2363</v>
      </c>
      <c r="C69" s="67" t="s">
        <v>2362</v>
      </c>
      <c r="D69" s="67" t="s">
        <v>2361</v>
      </c>
      <c r="E69" s="67" t="s">
        <v>2360</v>
      </c>
      <c r="F69" s="67" t="s">
        <v>2359</v>
      </c>
      <c r="G69" s="67" t="s">
        <v>2358</v>
      </c>
      <c r="H69" s="67" t="s">
        <v>2357</v>
      </c>
      <c r="I69" s="82" t="s">
        <v>2356</v>
      </c>
      <c r="J69" s="67" t="s">
        <v>2355</v>
      </c>
      <c r="K69" s="82" t="s">
        <v>2354</v>
      </c>
      <c r="L69" s="82" t="s">
        <v>2353</v>
      </c>
      <c r="M69" s="67" t="s">
        <v>2352</v>
      </c>
      <c r="N69" s="83" t="s">
        <v>2351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2350</v>
      </c>
      <c r="C71" s="70" t="s">
        <v>2349</v>
      </c>
      <c r="D71" s="69" t="s">
        <v>2348</v>
      </c>
      <c r="E71" s="70" t="s">
        <v>2347</v>
      </c>
      <c r="F71" s="70" t="s">
        <v>2346</v>
      </c>
      <c r="G71" s="70" t="s">
        <v>2345</v>
      </c>
      <c r="H71" s="70" t="s">
        <v>2344</v>
      </c>
      <c r="I71" s="70" t="s">
        <v>2343</v>
      </c>
      <c r="J71" s="70" t="s">
        <v>2342</v>
      </c>
      <c r="K71" s="70" t="s">
        <v>2341</v>
      </c>
      <c r="L71" s="70" t="s">
        <v>2340</v>
      </c>
      <c r="M71" s="70" t="s">
        <v>2339</v>
      </c>
      <c r="N71" s="86" t="s">
        <v>2338</v>
      </c>
    </row>
    <row r="72" spans="1:14" s="2" customFormat="1" ht="24" customHeight="1">
      <c r="A72" s="11"/>
      <c r="B72" s="150">
        <v>0</v>
      </c>
      <c r="C72" s="151">
        <v>1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2337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2" t="s">
        <v>2336</v>
      </c>
      <c r="C75" s="192"/>
      <c r="D75" s="153">
        <v>0</v>
      </c>
      <c r="E75" s="192" t="s">
        <v>2335</v>
      </c>
      <c r="F75" s="192"/>
      <c r="G75" s="156">
        <v>0</v>
      </c>
      <c r="H75" s="192" t="s">
        <v>2334</v>
      </c>
      <c r="I75" s="192"/>
      <c r="J75" s="153">
        <v>0</v>
      </c>
      <c r="K75" s="192" t="s">
        <v>2333</v>
      </c>
      <c r="L75" s="192"/>
      <c r="M75" s="158">
        <v>0</v>
      </c>
      <c r="N75" s="62"/>
      <c r="O75" s="9"/>
    </row>
    <row r="76" spans="2:15" s="51" customFormat="1" ht="18.75" customHeight="1">
      <c r="B76" s="179" t="s">
        <v>2332</v>
      </c>
      <c r="C76" s="180"/>
      <c r="D76" s="154">
        <v>0</v>
      </c>
      <c r="E76" s="180" t="s">
        <v>2331</v>
      </c>
      <c r="F76" s="180"/>
      <c r="G76" s="154">
        <v>0</v>
      </c>
      <c r="H76" s="180" t="s">
        <v>2330</v>
      </c>
      <c r="I76" s="180"/>
      <c r="J76" s="154">
        <v>0</v>
      </c>
      <c r="K76" s="180" t="s">
        <v>2329</v>
      </c>
      <c r="L76" s="180"/>
      <c r="M76" s="159">
        <v>0</v>
      </c>
      <c r="N76" s="62"/>
      <c r="O76" s="9"/>
    </row>
    <row r="77" spans="2:15" s="51" customFormat="1" ht="18.75" customHeight="1">
      <c r="B77" s="179" t="s">
        <v>2328</v>
      </c>
      <c r="C77" s="180"/>
      <c r="D77" s="154">
        <v>0</v>
      </c>
      <c r="E77" s="180" t="s">
        <v>2327</v>
      </c>
      <c r="F77" s="180"/>
      <c r="G77" s="154">
        <v>0</v>
      </c>
      <c r="H77" s="180" t="s">
        <v>2326</v>
      </c>
      <c r="I77" s="180"/>
      <c r="J77" s="157">
        <v>0</v>
      </c>
      <c r="K77" s="180" t="s">
        <v>2325</v>
      </c>
      <c r="L77" s="180"/>
      <c r="M77" s="159">
        <v>0</v>
      </c>
      <c r="N77" s="62"/>
      <c r="O77" s="9"/>
    </row>
    <row r="78" spans="2:15" s="51" customFormat="1" ht="18.75" customHeight="1">
      <c r="B78" s="179" t="s">
        <v>2324</v>
      </c>
      <c r="C78" s="180"/>
      <c r="D78" s="154">
        <v>0</v>
      </c>
      <c r="E78" s="180" t="s">
        <v>2323</v>
      </c>
      <c r="F78" s="180"/>
      <c r="G78" s="154">
        <v>0</v>
      </c>
      <c r="H78" s="180" t="s">
        <v>2322</v>
      </c>
      <c r="I78" s="180"/>
      <c r="J78" s="154">
        <v>0</v>
      </c>
      <c r="K78" s="180" t="s">
        <v>2321</v>
      </c>
      <c r="L78" s="180"/>
      <c r="M78" s="159">
        <v>0</v>
      </c>
      <c r="N78" s="62"/>
      <c r="O78" s="9"/>
    </row>
    <row r="79" spans="2:15" s="51" customFormat="1" ht="18.75" customHeight="1">
      <c r="B79" s="179" t="s">
        <v>2320</v>
      </c>
      <c r="C79" s="180"/>
      <c r="D79" s="154">
        <v>0</v>
      </c>
      <c r="E79" s="180" t="s">
        <v>2319</v>
      </c>
      <c r="F79" s="180"/>
      <c r="G79" s="154">
        <v>0</v>
      </c>
      <c r="H79" s="180" t="s">
        <v>2318</v>
      </c>
      <c r="I79" s="180"/>
      <c r="J79" s="157">
        <v>0</v>
      </c>
      <c r="K79" s="180" t="s">
        <v>2317</v>
      </c>
      <c r="L79" s="180"/>
      <c r="M79" s="159">
        <v>0</v>
      </c>
      <c r="N79" s="62"/>
      <c r="O79" s="9"/>
    </row>
    <row r="80" spans="2:15" s="51" customFormat="1" ht="18.75" customHeight="1">
      <c r="B80" s="179" t="s">
        <v>2316</v>
      </c>
      <c r="C80" s="180"/>
      <c r="D80" s="154">
        <v>0</v>
      </c>
      <c r="E80" s="180" t="s">
        <v>2315</v>
      </c>
      <c r="F80" s="180"/>
      <c r="G80" s="154">
        <v>0</v>
      </c>
      <c r="H80" s="180" t="s">
        <v>2314</v>
      </c>
      <c r="I80" s="180"/>
      <c r="J80" s="157">
        <v>0</v>
      </c>
      <c r="K80" s="180" t="s">
        <v>2313</v>
      </c>
      <c r="L80" s="180"/>
      <c r="M80" s="159">
        <v>0</v>
      </c>
      <c r="N80" s="62"/>
      <c r="O80" s="9"/>
    </row>
    <row r="81" spans="2:15" s="51" customFormat="1" ht="18.75" customHeight="1">
      <c r="B81" s="179" t="s">
        <v>2312</v>
      </c>
      <c r="C81" s="180"/>
      <c r="D81" s="154">
        <v>0</v>
      </c>
      <c r="E81" s="180" t="s">
        <v>2311</v>
      </c>
      <c r="F81" s="180"/>
      <c r="G81" s="154">
        <v>0</v>
      </c>
      <c r="H81" s="180" t="s">
        <v>2310</v>
      </c>
      <c r="I81" s="180"/>
      <c r="J81" s="154">
        <v>0</v>
      </c>
      <c r="K81" s="180" t="s">
        <v>2309</v>
      </c>
      <c r="L81" s="180"/>
      <c r="M81" s="159">
        <v>0</v>
      </c>
      <c r="N81" s="62"/>
      <c r="O81" s="166"/>
    </row>
    <row r="82" spans="2:15" s="51" customFormat="1" ht="18.75" customHeight="1">
      <c r="B82" s="206" t="s">
        <v>2308</v>
      </c>
      <c r="C82" s="188"/>
      <c r="D82" s="155">
        <v>0</v>
      </c>
      <c r="E82" s="188" t="s">
        <v>2307</v>
      </c>
      <c r="F82" s="188"/>
      <c r="G82" s="155">
        <v>0</v>
      </c>
      <c r="H82" s="188" t="s">
        <v>2306</v>
      </c>
      <c r="I82" s="188"/>
      <c r="J82" s="155">
        <v>0</v>
      </c>
      <c r="K82" s="188"/>
      <c r="L82" s="188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1.25">
      <c r="B84" s="10" t="s">
        <v>2305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81" t="s">
        <v>2304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3"/>
      <c r="O85" s="7"/>
    </row>
    <row r="86" spans="2:15" s="51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1" customFormat="1" ht="12" customHeight="1">
      <c r="B87" s="176" t="s">
        <v>2303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1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1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1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1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1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1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1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1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1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1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1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1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1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1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zoomScale="130" zoomScaleNormal="130" workbookViewId="0" topLeftCell="A19">
      <selection activeCell="G67" sqref="G67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44106</v>
      </c>
      <c r="D3" s="231"/>
      <c r="E3" s="12"/>
      <c r="F3" s="12"/>
      <c r="G3" s="12"/>
      <c r="H3" s="11"/>
      <c r="I3" s="11"/>
      <c r="J3" s="11"/>
      <c r="K3" s="108" t="s">
        <v>436</v>
      </c>
      <c r="L3" s="167">
        <f>(M31-(M32+M33))/M31*100</f>
        <v>69.65888689407541</v>
      </c>
      <c r="M3" s="109" t="s">
        <v>435</v>
      </c>
      <c r="N3" s="167">
        <f>(M31-M33)/M31*100</f>
        <v>69.65888689407541</v>
      </c>
    </row>
    <row r="4" spans="1:10" s="2" customFormat="1" ht="13.5" customHeight="1">
      <c r="A4" s="11"/>
      <c r="B4" s="17" t="s">
        <v>4</v>
      </c>
      <c r="C4" s="20" t="s">
        <v>434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433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432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431</v>
      </c>
    </row>
    <row r="9" spans="1:14" s="2" customFormat="1" ht="13.5" customHeight="1">
      <c r="A9" s="11"/>
      <c r="B9" s="17" t="s">
        <v>8</v>
      </c>
      <c r="C9" s="25">
        <v>0.3979166666666667</v>
      </c>
      <c r="D9" s="26" t="s">
        <v>430</v>
      </c>
      <c r="E9" s="26">
        <v>16.1</v>
      </c>
      <c r="F9" s="26">
        <v>30</v>
      </c>
      <c r="G9" s="27" t="s">
        <v>429</v>
      </c>
      <c r="H9" s="26">
        <v>4.5</v>
      </c>
      <c r="I9" s="28">
        <v>99</v>
      </c>
      <c r="J9" s="29">
        <v>0</v>
      </c>
      <c r="K9" s="11"/>
      <c r="L9" s="21">
        <v>2</v>
      </c>
      <c r="M9" s="73" t="s">
        <v>2</v>
      </c>
      <c r="N9" s="74" t="s">
        <v>428</v>
      </c>
    </row>
    <row r="10" spans="1:15" s="2" customFormat="1" ht="13.5" customHeight="1">
      <c r="A10" s="11"/>
      <c r="B10" s="17" t="s">
        <v>427</v>
      </c>
      <c r="C10" s="25">
        <v>0.5833333333333334</v>
      </c>
      <c r="D10" s="26">
        <v>1.3</v>
      </c>
      <c r="E10" s="26">
        <v>15</v>
      </c>
      <c r="F10" s="26">
        <v>36.9</v>
      </c>
      <c r="G10" s="27" t="s">
        <v>426</v>
      </c>
      <c r="H10" s="26">
        <v>2.7</v>
      </c>
      <c r="I10" s="11"/>
      <c r="J10" s="30">
        <v>0</v>
      </c>
      <c r="K10" s="11"/>
      <c r="L10" s="21">
        <v>4</v>
      </c>
      <c r="M10" s="73" t="s">
        <v>33</v>
      </c>
      <c r="N10" s="22" t="s">
        <v>424</v>
      </c>
      <c r="O10" s="3"/>
    </row>
    <row r="11" spans="1:15" s="2" customFormat="1" ht="13.5" customHeight="1" thickBot="1">
      <c r="A11" s="11"/>
      <c r="B11" s="31" t="s">
        <v>9</v>
      </c>
      <c r="C11" s="32">
        <v>0.7652777777777778</v>
      </c>
      <c r="D11" s="33">
        <v>1.2</v>
      </c>
      <c r="E11" s="33">
        <v>15.2</v>
      </c>
      <c r="F11" s="33">
        <v>35.6</v>
      </c>
      <c r="G11" s="27" t="s">
        <v>423</v>
      </c>
      <c r="H11" s="33">
        <v>3.9</v>
      </c>
      <c r="I11" s="11"/>
      <c r="J11" s="168">
        <v>0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24.367361111111112</v>
      </c>
      <c r="D12" s="36">
        <f>AVERAGE(D9:D11)</f>
        <v>1.25</v>
      </c>
      <c r="E12" s="36">
        <f>AVERAGE(E9:E11)</f>
        <v>15.433333333333332</v>
      </c>
      <c r="F12" s="37">
        <f>AVERAGE(F9:F11)</f>
        <v>34.166666666666664</v>
      </c>
      <c r="G12" s="11"/>
      <c r="H12" s="38">
        <f>AVERAGE(H9:H11)</f>
        <v>3.6999999999999997</v>
      </c>
      <c r="I12" s="11"/>
      <c r="J12" s="39">
        <f>AVERAGE(J9:J11)</f>
        <v>0</v>
      </c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170"/>
      <c r="I14" s="170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422</v>
      </c>
      <c r="D15" s="41" t="s">
        <v>421</v>
      </c>
      <c r="E15" s="41" t="s">
        <v>420</v>
      </c>
      <c r="F15" s="41" t="s">
        <v>419</v>
      </c>
      <c r="G15" s="41" t="s">
        <v>418</v>
      </c>
      <c r="H15" s="41" t="s">
        <v>417</v>
      </c>
      <c r="I15" s="41" t="s">
        <v>416</v>
      </c>
      <c r="J15" s="41" t="s">
        <v>415</v>
      </c>
      <c r="K15" s="41" t="s">
        <v>414</v>
      </c>
      <c r="L15" s="41" t="s">
        <v>413</v>
      </c>
      <c r="M15" s="41" t="s">
        <v>412</v>
      </c>
      <c r="N15" s="40" t="s">
        <v>411</v>
      </c>
    </row>
    <row r="16" spans="1:14" s="2" customFormat="1" ht="18.75" customHeight="1">
      <c r="A16" s="11"/>
      <c r="B16" s="63" t="s">
        <v>11</v>
      </c>
      <c r="C16" s="163" t="s">
        <v>410</v>
      </c>
      <c r="D16" s="163" t="s">
        <v>409</v>
      </c>
      <c r="E16" s="163" t="s">
        <v>408</v>
      </c>
      <c r="F16" s="163" t="s">
        <v>407</v>
      </c>
      <c r="G16" s="163" t="s">
        <v>406</v>
      </c>
      <c r="H16" s="163"/>
      <c r="I16" s="163"/>
      <c r="J16" s="163"/>
      <c r="K16" s="163"/>
      <c r="L16" s="163"/>
      <c r="M16" s="163"/>
      <c r="N16" s="163" t="s">
        <v>405</v>
      </c>
    </row>
    <row r="17" spans="1:14" s="2" customFormat="1" ht="13.5" customHeight="1">
      <c r="A17" s="11"/>
      <c r="B17" s="63" t="s">
        <v>18</v>
      </c>
      <c r="C17" s="25">
        <v>0.34861111111111115</v>
      </c>
      <c r="D17" s="25">
        <v>0.35000000000000003</v>
      </c>
      <c r="E17" s="25">
        <v>0.5159722222222222</v>
      </c>
      <c r="F17" s="25">
        <v>0.7659722222222222</v>
      </c>
      <c r="G17" s="25">
        <v>0.7937500000000001</v>
      </c>
      <c r="H17" s="25"/>
      <c r="I17" s="25"/>
      <c r="J17" s="25"/>
      <c r="K17" s="25"/>
      <c r="L17" s="25"/>
      <c r="M17" s="25"/>
      <c r="N17" s="25">
        <v>0.8097222222222222</v>
      </c>
    </row>
    <row r="18" spans="1:14" s="2" customFormat="1" ht="13.5" customHeight="1">
      <c r="A18" s="11"/>
      <c r="B18" s="63" t="s">
        <v>12</v>
      </c>
      <c r="C18" s="43">
        <v>37626</v>
      </c>
      <c r="D18" s="42">
        <v>37627</v>
      </c>
      <c r="E18" s="42">
        <v>37634</v>
      </c>
      <c r="F18" s="42">
        <v>37797</v>
      </c>
      <c r="G18" s="42">
        <v>37811</v>
      </c>
      <c r="H18" s="42"/>
      <c r="I18" s="42"/>
      <c r="J18" s="42"/>
      <c r="K18" s="42"/>
      <c r="L18" s="42"/>
      <c r="M18" s="42"/>
      <c r="N18" s="42">
        <v>37824</v>
      </c>
    </row>
    <row r="19" spans="1:14" s="2" customFormat="1" ht="13.5" customHeight="1" thickBot="1">
      <c r="A19" s="11"/>
      <c r="B19" s="64" t="s">
        <v>13</v>
      </c>
      <c r="C19" s="135"/>
      <c r="D19" s="43">
        <v>37631</v>
      </c>
      <c r="E19" s="43">
        <v>37796</v>
      </c>
      <c r="F19" s="43">
        <v>37810</v>
      </c>
      <c r="G19" s="43">
        <v>37823</v>
      </c>
      <c r="H19" s="43"/>
      <c r="I19" s="43"/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404</v>
      </c>
      <c r="C20" s="137"/>
      <c r="D20" s="138">
        <f aca="true" t="shared" si="0" ref="D20:M20">IF(ISNUMBER(D18),D19-D18+1,"")</f>
        <v>5</v>
      </c>
      <c r="E20" s="44">
        <f t="shared" si="0"/>
        <v>163</v>
      </c>
      <c r="F20" s="44">
        <f t="shared" si="0"/>
        <v>14</v>
      </c>
      <c r="G20" s="44">
        <f t="shared" si="0"/>
        <v>13</v>
      </c>
      <c r="H20" s="44">
        <f t="shared" si="0"/>
      </c>
      <c r="I20" s="44">
        <f t="shared" si="0"/>
      </c>
      <c r="J20" s="44">
        <f t="shared" si="0"/>
      </c>
      <c r="K20" s="44">
        <f t="shared" si="0"/>
      </c>
      <c r="L20" s="44">
        <f t="shared" si="0"/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403</v>
      </c>
      <c r="C22" s="75" t="s">
        <v>402</v>
      </c>
      <c r="D22" s="76" t="s">
        <v>399</v>
      </c>
      <c r="E22" s="77" t="s">
        <v>398</v>
      </c>
      <c r="F22" s="196" t="s">
        <v>401</v>
      </c>
      <c r="G22" s="197"/>
      <c r="H22" s="198"/>
      <c r="I22" s="81" t="s">
        <v>400</v>
      </c>
      <c r="J22" s="76" t="s">
        <v>399</v>
      </c>
      <c r="K22" s="76" t="s">
        <v>398</v>
      </c>
      <c r="L22" s="196" t="s">
        <v>397</v>
      </c>
      <c r="M22" s="197"/>
      <c r="N22" s="198"/>
    </row>
    <row r="23" spans="1:14" s="2" customFormat="1" ht="18.75" customHeight="1">
      <c r="A23" s="11"/>
      <c r="B23" s="214"/>
      <c r="C23" s="161"/>
      <c r="D23" s="161"/>
      <c r="E23" s="20" t="s">
        <v>387</v>
      </c>
      <c r="F23" s="189" t="s">
        <v>395</v>
      </c>
      <c r="G23" s="190"/>
      <c r="H23" s="191"/>
      <c r="I23" s="80"/>
      <c r="J23" s="20"/>
      <c r="K23" s="20" t="s">
        <v>396</v>
      </c>
      <c r="L23" s="189" t="s">
        <v>395</v>
      </c>
      <c r="M23" s="190"/>
      <c r="N23" s="191"/>
    </row>
    <row r="24" spans="1:14" s="2" customFormat="1" ht="18.75" customHeight="1">
      <c r="A24" s="11"/>
      <c r="B24" s="214"/>
      <c r="C24" s="162"/>
      <c r="D24" s="162"/>
      <c r="E24" s="78" t="s">
        <v>390</v>
      </c>
      <c r="F24" s="189" t="s">
        <v>395</v>
      </c>
      <c r="G24" s="190"/>
      <c r="H24" s="191"/>
      <c r="I24" s="80">
        <v>37811</v>
      </c>
      <c r="J24" s="20">
        <v>37814</v>
      </c>
      <c r="K24" s="79" t="s">
        <v>394</v>
      </c>
      <c r="L24" s="189" t="s">
        <v>393</v>
      </c>
      <c r="M24" s="190"/>
      <c r="N24" s="191"/>
    </row>
    <row r="25" spans="1:14" s="2" customFormat="1" ht="18.75" customHeight="1">
      <c r="A25" s="11" t="s">
        <v>392</v>
      </c>
      <c r="B25" s="214"/>
      <c r="C25" s="161"/>
      <c r="D25" s="161"/>
      <c r="E25" s="20" t="s">
        <v>391</v>
      </c>
      <c r="F25" s="189" t="s">
        <v>388</v>
      </c>
      <c r="G25" s="190"/>
      <c r="H25" s="191"/>
      <c r="I25" s="80"/>
      <c r="J25" s="20"/>
      <c r="K25" s="20" t="s">
        <v>390</v>
      </c>
      <c r="L25" s="189" t="s">
        <v>388</v>
      </c>
      <c r="M25" s="190"/>
      <c r="N25" s="191"/>
    </row>
    <row r="26" spans="1:14" s="2" customFormat="1" ht="18.75" customHeight="1">
      <c r="A26" s="11"/>
      <c r="B26" s="215"/>
      <c r="C26" s="161"/>
      <c r="D26" s="161"/>
      <c r="E26" s="165" t="s">
        <v>389</v>
      </c>
      <c r="F26" s="189" t="s">
        <v>388</v>
      </c>
      <c r="G26" s="190"/>
      <c r="H26" s="191"/>
      <c r="I26" s="80">
        <v>37815</v>
      </c>
      <c r="J26" s="20">
        <v>37818</v>
      </c>
      <c r="K26" s="20" t="s">
        <v>387</v>
      </c>
      <c r="L26" s="189" t="s">
        <v>386</v>
      </c>
      <c r="M26" s="190"/>
      <c r="N26" s="191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70"/>
    </row>
    <row r="29" spans="1:14" s="2" customFormat="1" ht="13.5" customHeight="1">
      <c r="A29" s="11"/>
      <c r="B29" s="104"/>
      <c r="C29" s="111" t="s">
        <v>16</v>
      </c>
      <c r="D29" s="112" t="s">
        <v>385</v>
      </c>
      <c r="E29" s="112" t="s">
        <v>384</v>
      </c>
      <c r="F29" s="112" t="s">
        <v>383</v>
      </c>
      <c r="G29" s="112" t="s">
        <v>382</v>
      </c>
      <c r="H29" s="112" t="s">
        <v>381</v>
      </c>
      <c r="I29" s="112" t="s">
        <v>380</v>
      </c>
      <c r="J29" s="112" t="s">
        <v>379</v>
      </c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378</v>
      </c>
      <c r="C30" s="123">
        <v>0.10625</v>
      </c>
      <c r="D30" s="124"/>
      <c r="E30" s="124"/>
      <c r="F30" s="124"/>
      <c r="G30" s="124"/>
      <c r="H30" s="124"/>
      <c r="I30" s="124"/>
      <c r="J30" s="124"/>
      <c r="K30" s="124"/>
      <c r="L30" s="125"/>
      <c r="M30" s="117">
        <f>SUM(C30:L30)</f>
        <v>0.10625</v>
      </c>
      <c r="N30" s="126">
        <v>0.2604166666666667</v>
      </c>
    </row>
    <row r="31" spans="1:14" s="2" customFormat="1" ht="13.5" customHeight="1">
      <c r="A31" s="11"/>
      <c r="B31" s="106" t="s">
        <v>377</v>
      </c>
      <c r="C31" s="114">
        <v>0.10625</v>
      </c>
      <c r="D31" s="32">
        <v>0.2604166666666667</v>
      </c>
      <c r="E31" s="32"/>
      <c r="F31" s="32"/>
      <c r="G31" s="32"/>
      <c r="H31" s="32"/>
      <c r="I31" s="32">
        <v>0.02013888888888889</v>
      </c>
      <c r="J31" s="32"/>
      <c r="K31" s="32"/>
      <c r="L31" s="115"/>
      <c r="M31" s="118">
        <f>SUM(C31:L31)</f>
        <v>0.38680555555555557</v>
      </c>
      <c r="N31" s="122"/>
    </row>
    <row r="32" spans="1:15" s="2" customFormat="1" ht="13.5" customHeight="1">
      <c r="A32" s="11"/>
      <c r="B32" s="107" t="s">
        <v>376</v>
      </c>
      <c r="C32" s="130"/>
      <c r="D32" s="131"/>
      <c r="E32" s="131"/>
      <c r="F32" s="131"/>
      <c r="G32" s="131"/>
      <c r="H32" s="131"/>
      <c r="I32" s="131"/>
      <c r="J32" s="131"/>
      <c r="K32" s="131"/>
      <c r="L32" s="132"/>
      <c r="M32" s="133">
        <f>SUM(C32:L32)</f>
        <v>0</v>
      </c>
      <c r="N32" s="120"/>
      <c r="O32" s="4"/>
    </row>
    <row r="33" spans="1:15" s="2" customFormat="1" ht="13.5" customHeight="1" thickBot="1">
      <c r="A33" s="11"/>
      <c r="B33" s="110" t="s">
        <v>375</v>
      </c>
      <c r="C33" s="127">
        <v>0.10625</v>
      </c>
      <c r="D33" s="128">
        <v>0.011111111111111112</v>
      </c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0.11736111111111111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24" t="s">
        <v>374</v>
      </c>
      <c r="C35" s="194" t="s">
        <v>373</v>
      </c>
      <c r="D35" s="195"/>
      <c r="E35" s="194" t="s">
        <v>372</v>
      </c>
      <c r="F35" s="195"/>
      <c r="G35" s="194" t="s">
        <v>371</v>
      </c>
      <c r="H35" s="195"/>
      <c r="I35" s="194" t="s">
        <v>370</v>
      </c>
      <c r="J35" s="195"/>
      <c r="K35" s="194" t="s">
        <v>369</v>
      </c>
      <c r="L35" s="195"/>
      <c r="M35" s="194" t="s">
        <v>368</v>
      </c>
      <c r="N35" s="195"/>
    </row>
    <row r="36" spans="1:14" s="2" customFormat="1" ht="19.5" customHeight="1">
      <c r="A36" s="11"/>
      <c r="B36" s="225"/>
      <c r="C36" s="194" t="s">
        <v>367</v>
      </c>
      <c r="D36" s="195"/>
      <c r="E36" s="194" t="s">
        <v>366</v>
      </c>
      <c r="F36" s="195"/>
      <c r="G36" s="194" t="s">
        <v>365</v>
      </c>
      <c r="H36" s="195"/>
      <c r="I36" s="194" t="s">
        <v>364</v>
      </c>
      <c r="J36" s="195"/>
      <c r="K36" s="194" t="s">
        <v>363</v>
      </c>
      <c r="L36" s="195"/>
      <c r="M36" s="194" t="s">
        <v>362</v>
      </c>
      <c r="N36" s="195"/>
    </row>
    <row r="37" spans="1:14" s="2" customFormat="1" ht="19.5" customHeight="1">
      <c r="A37" s="11"/>
      <c r="B37" s="225"/>
      <c r="C37" s="194" t="s">
        <v>361</v>
      </c>
      <c r="D37" s="195"/>
      <c r="E37" s="194" t="s">
        <v>360</v>
      </c>
      <c r="F37" s="195"/>
      <c r="G37" s="194" t="s">
        <v>359</v>
      </c>
      <c r="H37" s="195"/>
      <c r="I37" s="194" t="s">
        <v>358</v>
      </c>
      <c r="J37" s="195"/>
      <c r="K37" s="194" t="s">
        <v>357</v>
      </c>
      <c r="L37" s="195"/>
      <c r="M37" s="194" t="s">
        <v>356</v>
      </c>
      <c r="N37" s="195"/>
    </row>
    <row r="38" spans="1:14" s="2" customFormat="1" ht="19.5" customHeight="1">
      <c r="A38" s="11"/>
      <c r="B38" s="225"/>
      <c r="C38" s="194" t="s">
        <v>355</v>
      </c>
      <c r="D38" s="195"/>
      <c r="E38" s="194" t="s">
        <v>354</v>
      </c>
      <c r="F38" s="195"/>
      <c r="G38" s="194" t="s">
        <v>353</v>
      </c>
      <c r="H38" s="195"/>
      <c r="I38" s="194" t="s">
        <v>352</v>
      </c>
      <c r="J38" s="195"/>
      <c r="K38" s="194" t="s">
        <v>351</v>
      </c>
      <c r="L38" s="195"/>
      <c r="M38" s="194" t="s">
        <v>350</v>
      </c>
      <c r="N38" s="195"/>
    </row>
    <row r="39" spans="1:14" s="2" customFormat="1" ht="19.5" customHeight="1">
      <c r="A39" s="11"/>
      <c r="B39" s="225"/>
      <c r="C39" s="194" t="s">
        <v>349</v>
      </c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6"/>
      <c r="C42" s="47"/>
      <c r="D42" s="48"/>
      <c r="E42" s="47"/>
      <c r="F42" s="47"/>
      <c r="G42" s="47"/>
      <c r="H42" s="47"/>
      <c r="I42" s="47"/>
      <c r="J42" s="47"/>
      <c r="K42" s="47"/>
      <c r="L42" s="47"/>
      <c r="M42" s="47"/>
      <c r="N42" s="11"/>
    </row>
    <row r="43" spans="1:14" s="2" customFormat="1" ht="15">
      <c r="A43" s="11"/>
      <c r="B43" s="193" t="s">
        <v>348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187" t="s">
        <v>347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</row>
    <row r="45" spans="1:14" s="2" customFormat="1" ht="12" customHeight="1">
      <c r="A45" s="170">
        <v>0.5395833333333333</v>
      </c>
      <c r="B45" s="173" t="s">
        <v>346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5"/>
    </row>
    <row r="46" spans="1:14" s="2" customFormat="1" ht="12" customHeight="1">
      <c r="A46" s="11"/>
      <c r="B46" s="173" t="s">
        <v>345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5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27" t="s">
        <v>344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1" customFormat="1" ht="11.25">
      <c r="B55" s="10" t="s">
        <v>343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342</v>
      </c>
      <c r="N55" s="88" t="s">
        <v>341</v>
      </c>
      <c r="O55" s="7"/>
    </row>
    <row r="56" spans="2:15" s="53" customFormat="1" ht="21.75" customHeight="1">
      <c r="B56" s="71" t="s">
        <v>340</v>
      </c>
      <c r="C56" s="89" t="s">
        <v>339</v>
      </c>
      <c r="D56" s="89" t="s">
        <v>336</v>
      </c>
      <c r="E56" s="92" t="s">
        <v>338</v>
      </c>
      <c r="F56" s="89" t="s">
        <v>337</v>
      </c>
      <c r="G56" s="93" t="s">
        <v>336</v>
      </c>
      <c r="H56" s="93" t="s">
        <v>335</v>
      </c>
      <c r="I56" s="93" t="s">
        <v>334</v>
      </c>
      <c r="J56" s="219" t="s">
        <v>333</v>
      </c>
      <c r="K56" s="220"/>
      <c r="L56" s="221"/>
      <c r="M56" s="222" t="s">
        <v>332</v>
      </c>
      <c r="N56" s="223"/>
      <c r="O56" s="8"/>
    </row>
    <row r="57" spans="2:15" s="51" customFormat="1" ht="22.5" customHeight="1">
      <c r="B57" s="98" t="s">
        <v>331</v>
      </c>
      <c r="C57" s="55">
        <v>-157.2</v>
      </c>
      <c r="D57" s="55">
        <v>-161.5</v>
      </c>
      <c r="E57" s="96" t="s">
        <v>330</v>
      </c>
      <c r="F57" s="55">
        <v>28.1</v>
      </c>
      <c r="G57" s="55">
        <v>26.8</v>
      </c>
      <c r="H57" s="97" t="s">
        <v>329</v>
      </c>
      <c r="I57" s="142">
        <v>1</v>
      </c>
      <c r="J57" s="56" t="s">
        <v>328</v>
      </c>
      <c r="K57" s="207">
        <v>7.2</v>
      </c>
      <c r="L57" s="208"/>
      <c r="M57" s="207" t="s">
        <v>323</v>
      </c>
      <c r="N57" s="209"/>
      <c r="O57" s="7"/>
    </row>
    <row r="58" spans="2:15" s="51" customFormat="1" ht="22.5" customHeight="1">
      <c r="B58" s="98" t="s">
        <v>327</v>
      </c>
      <c r="C58" s="55">
        <v>-152.4</v>
      </c>
      <c r="D58" s="55">
        <v>-156.8</v>
      </c>
      <c r="E58" s="97" t="s">
        <v>326</v>
      </c>
      <c r="F58" s="142">
        <v>10</v>
      </c>
      <c r="G58" s="142">
        <v>10</v>
      </c>
      <c r="H58" s="97" t="s">
        <v>325</v>
      </c>
      <c r="I58" s="142">
        <v>0</v>
      </c>
      <c r="J58" s="56" t="s">
        <v>324</v>
      </c>
      <c r="K58" s="207">
        <v>7.2</v>
      </c>
      <c r="L58" s="208"/>
      <c r="M58" s="207" t="s">
        <v>323</v>
      </c>
      <c r="N58" s="209"/>
      <c r="O58" s="7"/>
    </row>
    <row r="59" spans="2:15" s="51" customFormat="1" ht="22.5" customHeight="1">
      <c r="B59" s="98" t="s">
        <v>322</v>
      </c>
      <c r="C59" s="55">
        <v>-209.2</v>
      </c>
      <c r="D59" s="55">
        <v>-210.8</v>
      </c>
      <c r="E59" s="97" t="s">
        <v>321</v>
      </c>
      <c r="F59" s="57">
        <v>20</v>
      </c>
      <c r="G59" s="57">
        <v>20</v>
      </c>
      <c r="H59" s="97" t="s">
        <v>320</v>
      </c>
      <c r="I59" s="142">
        <v>0</v>
      </c>
      <c r="J59" s="58" t="s">
        <v>319</v>
      </c>
      <c r="K59" s="207">
        <v>7.2</v>
      </c>
      <c r="L59" s="208"/>
      <c r="M59" s="207" t="s">
        <v>318</v>
      </c>
      <c r="N59" s="209"/>
      <c r="O59" s="7"/>
    </row>
    <row r="60" spans="2:15" s="51" customFormat="1" ht="22.5" customHeight="1">
      <c r="B60" s="98" t="s">
        <v>317</v>
      </c>
      <c r="C60" s="55">
        <v>-114.4</v>
      </c>
      <c r="D60" s="55">
        <v>-125.2</v>
      </c>
      <c r="E60" s="97" t="s">
        <v>316</v>
      </c>
      <c r="F60" s="57">
        <v>50</v>
      </c>
      <c r="G60" s="57">
        <v>45</v>
      </c>
      <c r="H60" s="97" t="s">
        <v>315</v>
      </c>
      <c r="I60" s="142">
        <v>0</v>
      </c>
      <c r="J60" s="56" t="s">
        <v>314</v>
      </c>
      <c r="K60" s="207">
        <v>7.2</v>
      </c>
      <c r="L60" s="208"/>
      <c r="M60" s="207" t="s">
        <v>313</v>
      </c>
      <c r="N60" s="209"/>
      <c r="O60" s="7"/>
    </row>
    <row r="61" spans="2:15" s="51" customFormat="1" ht="22.5" customHeight="1">
      <c r="B61" s="98" t="s">
        <v>312</v>
      </c>
      <c r="C61" s="55">
        <v>32.1</v>
      </c>
      <c r="D61" s="55">
        <v>22.5</v>
      </c>
      <c r="E61" s="97" t="s">
        <v>311</v>
      </c>
      <c r="F61" s="57">
        <v>50</v>
      </c>
      <c r="G61" s="57">
        <v>45</v>
      </c>
      <c r="H61" s="96" t="s">
        <v>310</v>
      </c>
      <c r="I61" s="144">
        <v>0</v>
      </c>
      <c r="J61" s="210" t="s">
        <v>309</v>
      </c>
      <c r="K61" s="184"/>
      <c r="L61" s="185"/>
      <c r="M61" s="185"/>
      <c r="N61" s="186"/>
      <c r="O61" s="7"/>
    </row>
    <row r="62" spans="2:15" s="51" customFormat="1" ht="22.5" customHeight="1">
      <c r="B62" s="98" t="s">
        <v>308</v>
      </c>
      <c r="C62" s="55">
        <v>28</v>
      </c>
      <c r="D62" s="55">
        <v>23.4</v>
      </c>
      <c r="E62" s="97" t="s">
        <v>307</v>
      </c>
      <c r="F62" s="57">
        <v>270</v>
      </c>
      <c r="G62" s="57">
        <v>270</v>
      </c>
      <c r="H62" s="96" t="s">
        <v>306</v>
      </c>
      <c r="I62" s="144">
        <v>0</v>
      </c>
      <c r="J62" s="211"/>
      <c r="K62" s="199"/>
      <c r="L62" s="200"/>
      <c r="M62" s="200"/>
      <c r="N62" s="201"/>
      <c r="O62" s="7"/>
    </row>
    <row r="63" spans="2:15" s="51" customFormat="1" ht="22.5" customHeight="1">
      <c r="B63" s="98" t="s">
        <v>305</v>
      </c>
      <c r="C63" s="55">
        <v>25.1</v>
      </c>
      <c r="D63" s="55">
        <v>20</v>
      </c>
      <c r="E63" s="97" t="s">
        <v>304</v>
      </c>
      <c r="F63" s="59">
        <v>4.2</v>
      </c>
      <c r="G63" s="61" t="s">
        <v>303</v>
      </c>
      <c r="H63" s="96" t="s">
        <v>302</v>
      </c>
      <c r="I63" s="144">
        <v>0</v>
      </c>
      <c r="J63" s="211"/>
      <c r="K63" s="199"/>
      <c r="L63" s="200"/>
      <c r="M63" s="200"/>
      <c r="N63" s="201"/>
      <c r="O63" s="7"/>
    </row>
    <row r="64" spans="2:15" s="51" customFormat="1" ht="22.5" customHeight="1">
      <c r="B64" s="98" t="s">
        <v>301</v>
      </c>
      <c r="C64" s="55">
        <v>24.5</v>
      </c>
      <c r="D64" s="55">
        <v>20.5</v>
      </c>
      <c r="E64" s="97" t="s">
        <v>300</v>
      </c>
      <c r="F64" s="59">
        <v>0.5</v>
      </c>
      <c r="G64" s="61">
        <v>0.5</v>
      </c>
      <c r="H64" s="101"/>
      <c r="I64" s="87"/>
      <c r="J64" s="211"/>
      <c r="K64" s="199"/>
      <c r="L64" s="200"/>
      <c r="M64" s="200"/>
      <c r="N64" s="201"/>
      <c r="O64" s="7"/>
    </row>
    <row r="65" spans="2:15" s="51" customFormat="1" ht="22.5" customHeight="1">
      <c r="B65" s="99" t="s">
        <v>299</v>
      </c>
      <c r="C65" s="60">
        <v>1.7E-05</v>
      </c>
      <c r="D65" s="60">
        <v>1.66E-05</v>
      </c>
      <c r="E65" s="96" t="s">
        <v>298</v>
      </c>
      <c r="F65" s="55">
        <v>23.9</v>
      </c>
      <c r="G65" s="61">
        <v>15.5</v>
      </c>
      <c r="H65" s="97" t="s">
        <v>297</v>
      </c>
      <c r="I65" s="61" t="s">
        <v>293</v>
      </c>
      <c r="J65" s="211"/>
      <c r="K65" s="199"/>
      <c r="L65" s="200"/>
      <c r="M65" s="200"/>
      <c r="N65" s="201"/>
      <c r="O65" s="7"/>
    </row>
    <row r="66" spans="2:15" s="51" customFormat="1" ht="22.5" customHeight="1">
      <c r="B66" s="100" t="s">
        <v>296</v>
      </c>
      <c r="C66" s="72">
        <v>500</v>
      </c>
      <c r="D66" s="134"/>
      <c r="E66" s="102" t="s">
        <v>295</v>
      </c>
      <c r="F66" s="141">
        <v>28.6</v>
      </c>
      <c r="G66" s="169">
        <v>38.9</v>
      </c>
      <c r="H66" s="102" t="s">
        <v>294</v>
      </c>
      <c r="I66" s="143" t="s">
        <v>293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292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291</v>
      </c>
      <c r="C69" s="67" t="s">
        <v>290</v>
      </c>
      <c r="D69" s="67" t="s">
        <v>289</v>
      </c>
      <c r="E69" s="67" t="s">
        <v>288</v>
      </c>
      <c r="F69" s="67" t="s">
        <v>287</v>
      </c>
      <c r="G69" s="67" t="s">
        <v>286</v>
      </c>
      <c r="H69" s="67" t="s">
        <v>285</v>
      </c>
      <c r="I69" s="82" t="s">
        <v>284</v>
      </c>
      <c r="J69" s="67" t="s">
        <v>283</v>
      </c>
      <c r="K69" s="82" t="s">
        <v>282</v>
      </c>
      <c r="L69" s="82" t="s">
        <v>281</v>
      </c>
      <c r="M69" s="67" t="s">
        <v>280</v>
      </c>
      <c r="N69" s="83" t="s">
        <v>279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278</v>
      </c>
      <c r="C71" s="70" t="s">
        <v>277</v>
      </c>
      <c r="D71" s="69" t="s">
        <v>276</v>
      </c>
      <c r="E71" s="70" t="s">
        <v>275</v>
      </c>
      <c r="F71" s="70" t="s">
        <v>274</v>
      </c>
      <c r="G71" s="70" t="s">
        <v>273</v>
      </c>
      <c r="H71" s="70" t="s">
        <v>272</v>
      </c>
      <c r="I71" s="70" t="s">
        <v>271</v>
      </c>
      <c r="J71" s="70" t="s">
        <v>270</v>
      </c>
      <c r="K71" s="70" t="s">
        <v>269</v>
      </c>
      <c r="L71" s="70" t="s">
        <v>268</v>
      </c>
      <c r="M71" s="70" t="s">
        <v>267</v>
      </c>
      <c r="N71" s="86" t="s">
        <v>266</v>
      </c>
    </row>
    <row r="72" spans="1:14" s="2" customFormat="1" ht="24" customHeight="1">
      <c r="A72" s="11"/>
      <c r="B72" s="150">
        <v>0</v>
      </c>
      <c r="C72" s="151">
        <v>1</v>
      </c>
      <c r="D72" s="151">
        <v>0</v>
      </c>
      <c r="E72" s="151">
        <v>0</v>
      </c>
      <c r="F72" s="151">
        <v>0</v>
      </c>
      <c r="G72" s="151">
        <v>2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265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2" t="s">
        <v>264</v>
      </c>
      <c r="C75" s="192"/>
      <c r="D75" s="153">
        <v>0</v>
      </c>
      <c r="E75" s="192" t="s">
        <v>263</v>
      </c>
      <c r="F75" s="192"/>
      <c r="G75" s="156">
        <v>0</v>
      </c>
      <c r="H75" s="192" t="s">
        <v>262</v>
      </c>
      <c r="I75" s="192"/>
      <c r="J75" s="153">
        <v>0</v>
      </c>
      <c r="K75" s="192" t="s">
        <v>261</v>
      </c>
      <c r="L75" s="192"/>
      <c r="M75" s="158">
        <v>0</v>
      </c>
      <c r="N75" s="62"/>
      <c r="O75" s="9"/>
    </row>
    <row r="76" spans="2:15" s="51" customFormat="1" ht="18.75" customHeight="1">
      <c r="B76" s="179" t="s">
        <v>260</v>
      </c>
      <c r="C76" s="180"/>
      <c r="D76" s="154">
        <v>0</v>
      </c>
      <c r="E76" s="180" t="s">
        <v>259</v>
      </c>
      <c r="F76" s="180"/>
      <c r="G76" s="154">
        <v>0</v>
      </c>
      <c r="H76" s="180" t="s">
        <v>258</v>
      </c>
      <c r="I76" s="180"/>
      <c r="J76" s="154">
        <v>0</v>
      </c>
      <c r="K76" s="180" t="s">
        <v>257</v>
      </c>
      <c r="L76" s="180"/>
      <c r="M76" s="159">
        <v>0</v>
      </c>
      <c r="N76" s="62"/>
      <c r="O76" s="9"/>
    </row>
    <row r="77" spans="2:15" s="51" customFormat="1" ht="18.75" customHeight="1">
      <c r="B77" s="179" t="s">
        <v>256</v>
      </c>
      <c r="C77" s="180"/>
      <c r="D77" s="154">
        <v>0</v>
      </c>
      <c r="E77" s="180" t="s">
        <v>255</v>
      </c>
      <c r="F77" s="180"/>
      <c r="G77" s="154">
        <v>0</v>
      </c>
      <c r="H77" s="180" t="s">
        <v>254</v>
      </c>
      <c r="I77" s="180"/>
      <c r="J77" s="157">
        <v>0</v>
      </c>
      <c r="K77" s="180" t="s">
        <v>253</v>
      </c>
      <c r="L77" s="180"/>
      <c r="M77" s="159">
        <v>0</v>
      </c>
      <c r="N77" s="62"/>
      <c r="O77" s="9"/>
    </row>
    <row r="78" spans="2:15" s="51" customFormat="1" ht="18.75" customHeight="1">
      <c r="B78" s="179" t="s">
        <v>252</v>
      </c>
      <c r="C78" s="180"/>
      <c r="D78" s="154">
        <v>0</v>
      </c>
      <c r="E78" s="180" t="s">
        <v>251</v>
      </c>
      <c r="F78" s="180"/>
      <c r="G78" s="154">
        <v>0</v>
      </c>
      <c r="H78" s="180" t="s">
        <v>250</v>
      </c>
      <c r="I78" s="180"/>
      <c r="J78" s="154">
        <v>0</v>
      </c>
      <c r="K78" s="180" t="s">
        <v>249</v>
      </c>
      <c r="L78" s="180"/>
      <c r="M78" s="159">
        <v>0</v>
      </c>
      <c r="N78" s="62"/>
      <c r="O78" s="9"/>
    </row>
    <row r="79" spans="2:15" s="51" customFormat="1" ht="18.75" customHeight="1">
      <c r="B79" s="179" t="s">
        <v>248</v>
      </c>
      <c r="C79" s="180"/>
      <c r="D79" s="154">
        <v>0</v>
      </c>
      <c r="E79" s="180" t="s">
        <v>247</v>
      </c>
      <c r="F79" s="180"/>
      <c r="G79" s="154">
        <v>0</v>
      </c>
      <c r="H79" s="180" t="s">
        <v>246</v>
      </c>
      <c r="I79" s="180"/>
      <c r="J79" s="157">
        <v>0</v>
      </c>
      <c r="K79" s="180" t="s">
        <v>245</v>
      </c>
      <c r="L79" s="180"/>
      <c r="M79" s="159">
        <v>0</v>
      </c>
      <c r="N79" s="62"/>
      <c r="O79" s="9"/>
    </row>
    <row r="80" spans="2:15" s="51" customFormat="1" ht="18.75" customHeight="1">
      <c r="B80" s="179" t="s">
        <v>244</v>
      </c>
      <c r="C80" s="180"/>
      <c r="D80" s="154">
        <v>0</v>
      </c>
      <c r="E80" s="180" t="s">
        <v>243</v>
      </c>
      <c r="F80" s="180"/>
      <c r="G80" s="154">
        <v>0</v>
      </c>
      <c r="H80" s="180" t="s">
        <v>242</v>
      </c>
      <c r="I80" s="180"/>
      <c r="J80" s="157">
        <v>0</v>
      </c>
      <c r="K80" s="180" t="s">
        <v>241</v>
      </c>
      <c r="L80" s="180"/>
      <c r="M80" s="159">
        <v>0</v>
      </c>
      <c r="N80" s="62"/>
      <c r="O80" s="9"/>
    </row>
    <row r="81" spans="2:15" s="51" customFormat="1" ht="18.75" customHeight="1">
      <c r="B81" s="179" t="s">
        <v>240</v>
      </c>
      <c r="C81" s="180"/>
      <c r="D81" s="154">
        <v>0</v>
      </c>
      <c r="E81" s="180" t="s">
        <v>239</v>
      </c>
      <c r="F81" s="180"/>
      <c r="G81" s="154">
        <v>0</v>
      </c>
      <c r="H81" s="180" t="s">
        <v>238</v>
      </c>
      <c r="I81" s="180"/>
      <c r="J81" s="154">
        <v>0</v>
      </c>
      <c r="K81" s="180" t="s">
        <v>237</v>
      </c>
      <c r="L81" s="180"/>
      <c r="M81" s="159">
        <v>0</v>
      </c>
      <c r="N81" s="62"/>
      <c r="O81" s="166"/>
    </row>
    <row r="82" spans="2:15" s="51" customFormat="1" ht="18.75" customHeight="1">
      <c r="B82" s="206" t="s">
        <v>236</v>
      </c>
      <c r="C82" s="188"/>
      <c r="D82" s="155">
        <v>0</v>
      </c>
      <c r="E82" s="188" t="s">
        <v>235</v>
      </c>
      <c r="F82" s="188"/>
      <c r="G82" s="155">
        <v>0</v>
      </c>
      <c r="H82" s="188" t="s">
        <v>234</v>
      </c>
      <c r="I82" s="188"/>
      <c r="J82" s="155">
        <v>0</v>
      </c>
      <c r="K82" s="188"/>
      <c r="L82" s="188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1.25">
      <c r="B84" s="10" t="s">
        <v>233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81" t="s">
        <v>232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3"/>
      <c r="O85" s="7"/>
    </row>
    <row r="86" spans="2:15" s="51" customFormat="1" ht="12" customHeight="1">
      <c r="B86" s="176" t="s">
        <v>231</v>
      </c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1" customFormat="1" ht="12" customHeight="1">
      <c r="B87" s="176" t="s">
        <v>230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1" customFormat="1" ht="12" customHeight="1">
      <c r="B88" s="176" t="s">
        <v>228</v>
      </c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1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1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1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1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1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1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1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1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1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1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1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1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00"/>
  <sheetViews>
    <sheetView zoomScale="130" zoomScaleNormal="130" workbookViewId="0" topLeftCell="A22">
      <selection activeCell="K63" sqref="K63:N63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44124</v>
      </c>
      <c r="D3" s="231"/>
      <c r="E3" s="12"/>
      <c r="F3" s="12"/>
      <c r="G3" s="12"/>
      <c r="H3" s="11"/>
      <c r="I3" s="11"/>
      <c r="J3" s="11"/>
      <c r="K3" s="108" t="s">
        <v>2618</v>
      </c>
      <c r="L3" s="167">
        <f>(M31-(M32+M33))/M31*100</f>
        <v>100</v>
      </c>
      <c r="M3" s="109" t="s">
        <v>2617</v>
      </c>
      <c r="N3" s="16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2616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2615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2614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2613</v>
      </c>
    </row>
    <row r="9" spans="1:14" s="2" customFormat="1" ht="13.5" customHeight="1">
      <c r="A9" s="11"/>
      <c r="B9" s="17" t="s">
        <v>8</v>
      </c>
      <c r="C9" s="25">
        <v>0.40902777777777777</v>
      </c>
      <c r="D9" s="26">
        <v>2.5</v>
      </c>
      <c r="E9" s="26">
        <v>15.4</v>
      </c>
      <c r="F9" s="26">
        <v>55</v>
      </c>
      <c r="G9" s="27" t="s">
        <v>1804</v>
      </c>
      <c r="H9" s="26">
        <v>4.4</v>
      </c>
      <c r="I9" s="28">
        <v>12.9</v>
      </c>
      <c r="J9" s="29">
        <v>1</v>
      </c>
      <c r="K9" s="11"/>
      <c r="L9" s="21">
        <v>2</v>
      </c>
      <c r="M9" s="73" t="s">
        <v>2</v>
      </c>
      <c r="N9" s="74" t="s">
        <v>2612</v>
      </c>
    </row>
    <row r="10" spans="1:15" s="2" customFormat="1" ht="13.5" customHeight="1">
      <c r="A10" s="11"/>
      <c r="B10" s="17" t="s">
        <v>2611</v>
      </c>
      <c r="C10" s="25">
        <v>0.5472222222222222</v>
      </c>
      <c r="D10" s="26">
        <v>2.3</v>
      </c>
      <c r="E10" s="26">
        <v>13.8</v>
      </c>
      <c r="F10" s="26">
        <v>57</v>
      </c>
      <c r="G10" s="27" t="s">
        <v>2610</v>
      </c>
      <c r="H10" s="26">
        <v>3</v>
      </c>
      <c r="I10" s="11"/>
      <c r="J10" s="30">
        <v>0</v>
      </c>
      <c r="K10" s="11"/>
      <c r="L10" s="21">
        <v>4</v>
      </c>
      <c r="M10" s="73" t="s">
        <v>33</v>
      </c>
      <c r="N10" s="22" t="s">
        <v>2461</v>
      </c>
      <c r="O10" s="3"/>
    </row>
    <row r="11" spans="1:15" s="2" customFormat="1" ht="13.5" customHeight="1" thickBot="1">
      <c r="A11" s="11"/>
      <c r="B11" s="31" t="s">
        <v>9</v>
      </c>
      <c r="C11" s="32">
        <v>0.7493055555555556</v>
      </c>
      <c r="D11" s="33">
        <v>3.2</v>
      </c>
      <c r="E11" s="33">
        <v>12.2</v>
      </c>
      <c r="F11" s="33">
        <v>75</v>
      </c>
      <c r="G11" s="27" t="s">
        <v>2609</v>
      </c>
      <c r="H11" s="33">
        <v>4.3</v>
      </c>
      <c r="I11" s="11"/>
      <c r="J11" s="168">
        <v>1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24.34027777777778</v>
      </c>
      <c r="D12" s="36">
        <f>AVERAGE(D9:D11)</f>
        <v>2.6666666666666665</v>
      </c>
      <c r="E12" s="36">
        <f>AVERAGE(E9:E11)</f>
        <v>13.800000000000002</v>
      </c>
      <c r="F12" s="37">
        <f>AVERAGE(F9:F11)</f>
        <v>62.333333333333336</v>
      </c>
      <c r="G12" s="11"/>
      <c r="H12" s="38">
        <f>AVERAGE(H9:H11)</f>
        <v>3.9</v>
      </c>
      <c r="I12" s="11"/>
      <c r="J12" s="39">
        <f>AVERAGE(J9:J11)</f>
        <v>0.6666666666666666</v>
      </c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45"/>
      <c r="I14" s="45"/>
      <c r="J14" s="45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2608</v>
      </c>
      <c r="D15" s="41" t="s">
        <v>1038</v>
      </c>
      <c r="E15" s="41" t="s">
        <v>2607</v>
      </c>
      <c r="F15" s="41" t="s">
        <v>77</v>
      </c>
      <c r="G15" s="41" t="s">
        <v>2606</v>
      </c>
      <c r="H15" s="41" t="s">
        <v>2605</v>
      </c>
      <c r="I15" s="41" t="s">
        <v>2604</v>
      </c>
      <c r="J15" s="41" t="s">
        <v>2603</v>
      </c>
      <c r="K15" s="41" t="s">
        <v>2602</v>
      </c>
      <c r="L15" s="41" t="s">
        <v>2601</v>
      </c>
      <c r="M15" s="41" t="s">
        <v>2600</v>
      </c>
      <c r="N15" s="40" t="s">
        <v>2599</v>
      </c>
    </row>
    <row r="16" spans="1:14" s="2" customFormat="1" ht="18.75" customHeight="1">
      <c r="A16" s="11"/>
      <c r="B16" s="63" t="s">
        <v>11</v>
      </c>
      <c r="C16" s="163" t="s">
        <v>2596</v>
      </c>
      <c r="D16" s="163" t="s">
        <v>2451</v>
      </c>
      <c r="E16" s="163" t="s">
        <v>2598</v>
      </c>
      <c r="F16" s="163" t="s">
        <v>190</v>
      </c>
      <c r="G16" s="163" t="s">
        <v>2581</v>
      </c>
      <c r="H16" s="163" t="s">
        <v>2597</v>
      </c>
      <c r="I16" s="163"/>
      <c r="J16" s="163"/>
      <c r="K16" s="163"/>
      <c r="L16" s="163"/>
      <c r="M16" s="163"/>
      <c r="N16" s="163" t="s">
        <v>2596</v>
      </c>
    </row>
    <row r="17" spans="1:14" s="2" customFormat="1" ht="13.5" customHeight="1">
      <c r="A17" s="11"/>
      <c r="B17" s="63" t="s">
        <v>18</v>
      </c>
      <c r="C17" s="25">
        <v>0.3736111111111111</v>
      </c>
      <c r="D17" s="25">
        <v>0.375</v>
      </c>
      <c r="E17" s="25">
        <v>0.38125000000000003</v>
      </c>
      <c r="F17" s="25">
        <v>0.4458333333333333</v>
      </c>
      <c r="G17" s="25"/>
      <c r="H17" s="25">
        <v>0.751388888888889</v>
      </c>
      <c r="I17" s="25"/>
      <c r="J17" s="25"/>
      <c r="K17" s="25"/>
      <c r="L17" s="25"/>
      <c r="M17" s="25"/>
      <c r="N17" s="25">
        <v>0.7555555555555555</v>
      </c>
    </row>
    <row r="18" spans="1:14" s="2" customFormat="1" ht="13.5" customHeight="1">
      <c r="A18" s="11"/>
      <c r="B18" s="63" t="s">
        <v>12</v>
      </c>
      <c r="C18" s="43">
        <v>41153</v>
      </c>
      <c r="D18" s="42">
        <v>41154</v>
      </c>
      <c r="E18" s="42">
        <f>D19+1</f>
        <v>41159</v>
      </c>
      <c r="F18" s="42">
        <f>E19+1</f>
        <v>41200</v>
      </c>
      <c r="G18" s="42"/>
      <c r="H18" s="42">
        <v>41288</v>
      </c>
      <c r="I18" s="42"/>
      <c r="J18" s="42"/>
      <c r="K18" s="42"/>
      <c r="L18" s="42"/>
      <c r="M18" s="42"/>
      <c r="N18" s="42">
        <v>41293</v>
      </c>
    </row>
    <row r="19" spans="1:14" s="2" customFormat="1" ht="13.5" customHeight="1" thickBot="1">
      <c r="A19" s="11"/>
      <c r="B19" s="64" t="s">
        <v>13</v>
      </c>
      <c r="C19" s="135"/>
      <c r="D19" s="43">
        <v>41158</v>
      </c>
      <c r="E19" s="43">
        <v>41199</v>
      </c>
      <c r="F19" s="43">
        <v>41287</v>
      </c>
      <c r="G19" s="43"/>
      <c r="H19" s="43">
        <v>41292</v>
      </c>
      <c r="I19" s="43"/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2595</v>
      </c>
      <c r="C20" s="137"/>
      <c r="D20" s="138">
        <f aca="true" t="shared" si="0" ref="D20:M20">IF(ISNUMBER(D18),D19-D18+1,"")</f>
        <v>5</v>
      </c>
      <c r="E20" s="44">
        <f t="shared" si="0"/>
        <v>41</v>
      </c>
      <c r="F20" s="44">
        <f t="shared" si="0"/>
        <v>88</v>
      </c>
      <c r="G20" s="44">
        <f t="shared" si="0"/>
      </c>
      <c r="H20" s="44">
        <f t="shared" si="0"/>
        <v>5</v>
      </c>
      <c r="I20" s="44">
        <f t="shared" si="0"/>
      </c>
      <c r="J20" s="44">
        <f t="shared" si="0"/>
      </c>
      <c r="K20" s="44">
        <f t="shared" si="0"/>
      </c>
      <c r="L20" s="44">
        <f t="shared" si="0"/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1587</v>
      </c>
      <c r="C22" s="75" t="s">
        <v>2593</v>
      </c>
      <c r="D22" s="76" t="s">
        <v>2594</v>
      </c>
      <c r="E22" s="77" t="s">
        <v>2592</v>
      </c>
      <c r="F22" s="196" t="s">
        <v>2591</v>
      </c>
      <c r="G22" s="197"/>
      <c r="H22" s="198"/>
      <c r="I22" s="81" t="s">
        <v>2593</v>
      </c>
      <c r="J22" s="76" t="s">
        <v>617</v>
      </c>
      <c r="K22" s="76" t="s">
        <v>2592</v>
      </c>
      <c r="L22" s="196" t="s">
        <v>2591</v>
      </c>
      <c r="M22" s="197"/>
      <c r="N22" s="198"/>
    </row>
    <row r="23" spans="1:14" s="2" customFormat="1" ht="18.75" customHeight="1">
      <c r="A23" s="11"/>
      <c r="B23" s="214"/>
      <c r="C23" s="161"/>
      <c r="D23" s="161"/>
      <c r="E23" s="20" t="s">
        <v>2590</v>
      </c>
      <c r="F23" s="189"/>
      <c r="G23" s="190"/>
      <c r="H23" s="191"/>
      <c r="I23" s="80"/>
      <c r="J23" s="20"/>
      <c r="K23" s="20" t="s">
        <v>2589</v>
      </c>
      <c r="L23" s="189"/>
      <c r="M23" s="190"/>
      <c r="N23" s="191"/>
    </row>
    <row r="24" spans="1:14" s="2" customFormat="1" ht="18.75" customHeight="1">
      <c r="A24" s="11"/>
      <c r="B24" s="214"/>
      <c r="C24" s="162"/>
      <c r="D24" s="162"/>
      <c r="E24" s="78" t="s">
        <v>2588</v>
      </c>
      <c r="F24" s="189"/>
      <c r="G24" s="190"/>
      <c r="H24" s="191"/>
      <c r="I24" s="80"/>
      <c r="J24" s="20"/>
      <c r="K24" s="79" t="s">
        <v>2587</v>
      </c>
      <c r="L24" s="189"/>
      <c r="M24" s="190"/>
      <c r="N24" s="191"/>
    </row>
    <row r="25" spans="1:14" s="2" customFormat="1" ht="18.75" customHeight="1">
      <c r="A25" s="11" t="s">
        <v>821</v>
      </c>
      <c r="B25" s="214"/>
      <c r="C25" s="161"/>
      <c r="D25" s="161"/>
      <c r="E25" s="20" t="s">
        <v>2587</v>
      </c>
      <c r="F25" s="189"/>
      <c r="G25" s="190"/>
      <c r="H25" s="191"/>
      <c r="I25" s="80"/>
      <c r="J25" s="20"/>
      <c r="K25" s="20" t="s">
        <v>2586</v>
      </c>
      <c r="L25" s="189"/>
      <c r="M25" s="190"/>
      <c r="N25" s="191"/>
    </row>
    <row r="26" spans="1:14" s="2" customFormat="1" ht="18.75" customHeight="1">
      <c r="A26" s="11"/>
      <c r="B26" s="215"/>
      <c r="C26" s="161"/>
      <c r="D26" s="161"/>
      <c r="E26" s="165" t="s">
        <v>93</v>
      </c>
      <c r="F26" s="189"/>
      <c r="G26" s="190"/>
      <c r="H26" s="191"/>
      <c r="I26" s="80"/>
      <c r="J26" s="20"/>
      <c r="K26" s="20" t="s">
        <v>94</v>
      </c>
      <c r="L26" s="189"/>
      <c r="M26" s="190"/>
      <c r="N26" s="191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70"/>
    </row>
    <row r="29" spans="1:14" s="2" customFormat="1" ht="13.5" customHeight="1">
      <c r="A29" s="11"/>
      <c r="B29" s="104"/>
      <c r="C29" s="111" t="s">
        <v>16</v>
      </c>
      <c r="D29" s="112" t="s">
        <v>189</v>
      </c>
      <c r="E29" s="112" t="s">
        <v>2585</v>
      </c>
      <c r="F29" s="112" t="s">
        <v>2584</v>
      </c>
      <c r="G29" s="112" t="s">
        <v>2583</v>
      </c>
      <c r="H29" s="112" t="s">
        <v>2582</v>
      </c>
      <c r="I29" s="112" t="s">
        <v>2581</v>
      </c>
      <c r="J29" s="112" t="s">
        <v>2580</v>
      </c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2579</v>
      </c>
      <c r="C30" s="123">
        <v>0.04652777777777778</v>
      </c>
      <c r="D30" s="124"/>
      <c r="E30" s="124">
        <v>0.29305555555555557</v>
      </c>
      <c r="F30" s="124"/>
      <c r="G30" s="124"/>
      <c r="H30" s="124"/>
      <c r="I30" s="124"/>
      <c r="J30" s="124"/>
      <c r="K30" s="124"/>
      <c r="L30" s="125"/>
      <c r="M30" s="117">
        <f>SUM(C30:L30)</f>
        <v>0.33958333333333335</v>
      </c>
      <c r="N30" s="126"/>
    </row>
    <row r="31" spans="1:14" s="2" customFormat="1" ht="13.5" customHeight="1">
      <c r="A31" s="11"/>
      <c r="B31" s="106" t="s">
        <v>34</v>
      </c>
      <c r="C31" s="114">
        <v>0.06458333333333334</v>
      </c>
      <c r="D31" s="32"/>
      <c r="E31" s="32">
        <v>0.3055555555555555</v>
      </c>
      <c r="F31" s="32"/>
      <c r="G31" s="32"/>
      <c r="H31" s="32"/>
      <c r="I31" s="32"/>
      <c r="J31" s="32"/>
      <c r="K31" s="32"/>
      <c r="L31" s="115"/>
      <c r="M31" s="118">
        <f>SUM(C31:L31)</f>
        <v>0.37013888888888885</v>
      </c>
      <c r="N31" s="122"/>
    </row>
    <row r="32" spans="1:15" s="2" customFormat="1" ht="13.5" customHeight="1">
      <c r="A32" s="11"/>
      <c r="B32" s="107" t="s">
        <v>2578</v>
      </c>
      <c r="C32" s="130"/>
      <c r="D32" s="131"/>
      <c r="E32" s="131"/>
      <c r="F32" s="131"/>
      <c r="G32" s="131"/>
      <c r="H32" s="131"/>
      <c r="I32" s="131"/>
      <c r="J32" s="131"/>
      <c r="K32" s="131"/>
      <c r="L32" s="132"/>
      <c r="M32" s="133">
        <f>SUM(C32:L32)</f>
        <v>0</v>
      </c>
      <c r="N32" s="120"/>
      <c r="O32" s="4"/>
    </row>
    <row r="33" spans="1:15" s="2" customFormat="1" ht="13.5" customHeight="1" thickBot="1">
      <c r="A33" s="11"/>
      <c r="B33" s="110" t="s">
        <v>2577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24" t="s">
        <v>2576</v>
      </c>
      <c r="C35" s="194" t="s">
        <v>2575</v>
      </c>
      <c r="D35" s="195"/>
      <c r="E35" s="194" t="s">
        <v>2574</v>
      </c>
      <c r="F35" s="195"/>
      <c r="G35" s="235" t="s">
        <v>2573</v>
      </c>
      <c r="H35" s="195"/>
      <c r="I35" s="235" t="s">
        <v>2572</v>
      </c>
      <c r="J35" s="195"/>
      <c r="K35" s="235" t="s">
        <v>2571</v>
      </c>
      <c r="L35" s="195"/>
      <c r="M35" s="194" t="s">
        <v>2570</v>
      </c>
      <c r="N35" s="195"/>
    </row>
    <row r="36" spans="1:14" s="2" customFormat="1" ht="19.5" customHeight="1">
      <c r="A36" s="11"/>
      <c r="B36" s="225"/>
      <c r="C36" s="194"/>
      <c r="D36" s="195"/>
      <c r="E36" s="194"/>
      <c r="F36" s="195"/>
      <c r="G36" s="235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6"/>
      <c r="C42" s="47"/>
      <c r="D42" s="48"/>
      <c r="E42" s="48"/>
      <c r="F42" s="47"/>
      <c r="G42" s="48"/>
      <c r="H42" s="48"/>
      <c r="I42" s="47"/>
      <c r="J42" s="48"/>
      <c r="K42" s="47"/>
      <c r="L42" s="47"/>
      <c r="M42" s="47"/>
      <c r="N42" s="11"/>
    </row>
    <row r="43" spans="1:14" s="2" customFormat="1" ht="15">
      <c r="A43" s="11"/>
      <c r="B43" s="193" t="s">
        <v>141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>
        <v>4</v>
      </c>
      <c r="B44" s="232" t="s">
        <v>2569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233"/>
    </row>
    <row r="45" spans="1:14" s="2" customFormat="1" ht="12" customHeight="1">
      <c r="A45" s="170">
        <v>0.5395833333333333</v>
      </c>
      <c r="B45" s="236" t="s">
        <v>2568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237"/>
    </row>
    <row r="46" spans="1:14" s="2" customFormat="1" ht="12" customHeight="1">
      <c r="A46" s="11"/>
      <c r="B46" s="234" t="s">
        <v>2567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 t="s">
        <v>2566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 t="s">
        <v>2565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5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 t="s">
        <v>2564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27" t="s">
        <v>2563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1" customFormat="1" ht="11.25">
      <c r="B55" s="10" t="s">
        <v>2562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133</v>
      </c>
      <c r="N55" s="88" t="s">
        <v>2561</v>
      </c>
      <c r="O55" s="7"/>
    </row>
    <row r="56" spans="2:15" s="53" customFormat="1" ht="21.75" customHeight="1">
      <c r="B56" s="71" t="s">
        <v>2560</v>
      </c>
      <c r="C56" s="89" t="s">
        <v>50</v>
      </c>
      <c r="D56" s="89" t="s">
        <v>2412</v>
      </c>
      <c r="E56" s="92" t="s">
        <v>2559</v>
      </c>
      <c r="F56" s="89" t="s">
        <v>2558</v>
      </c>
      <c r="G56" s="93" t="s">
        <v>2412</v>
      </c>
      <c r="H56" s="93" t="s">
        <v>2557</v>
      </c>
      <c r="I56" s="93" t="s">
        <v>2556</v>
      </c>
      <c r="J56" s="219" t="s">
        <v>2555</v>
      </c>
      <c r="K56" s="220"/>
      <c r="L56" s="221"/>
      <c r="M56" s="222" t="s">
        <v>2554</v>
      </c>
      <c r="N56" s="223"/>
      <c r="O56" s="8"/>
    </row>
    <row r="57" spans="2:15" s="51" customFormat="1" ht="22.5" customHeight="1">
      <c r="B57" s="98" t="s">
        <v>2553</v>
      </c>
      <c r="C57" s="55">
        <v>-157.1</v>
      </c>
      <c r="D57" s="55"/>
      <c r="E57" s="96" t="s">
        <v>2552</v>
      </c>
      <c r="F57" s="55">
        <v>27.5</v>
      </c>
      <c r="G57" s="55">
        <v>24.7</v>
      </c>
      <c r="H57" s="97" t="s">
        <v>2551</v>
      </c>
      <c r="I57" s="142">
        <v>2</v>
      </c>
      <c r="J57" s="56" t="s">
        <v>2550</v>
      </c>
      <c r="K57" s="207">
        <v>7.2</v>
      </c>
      <c r="L57" s="208"/>
      <c r="M57" s="207" t="s">
        <v>2395</v>
      </c>
      <c r="N57" s="209"/>
      <c r="O57" s="7"/>
    </row>
    <row r="58" spans="2:15" s="51" customFormat="1" ht="22.5" customHeight="1">
      <c r="B58" s="98" t="s">
        <v>2549</v>
      </c>
      <c r="C58" s="55">
        <v>-152.1</v>
      </c>
      <c r="D58" s="55"/>
      <c r="E58" s="97" t="s">
        <v>2548</v>
      </c>
      <c r="F58" s="142">
        <v>19</v>
      </c>
      <c r="G58" s="142">
        <v>29</v>
      </c>
      <c r="H58" s="97" t="s">
        <v>2547</v>
      </c>
      <c r="I58" s="142">
        <v>0</v>
      </c>
      <c r="J58" s="56" t="s">
        <v>2546</v>
      </c>
      <c r="K58" s="207">
        <v>7.2</v>
      </c>
      <c r="L58" s="208"/>
      <c r="M58" s="207" t="s">
        <v>2395</v>
      </c>
      <c r="N58" s="209"/>
      <c r="O58" s="7"/>
    </row>
    <row r="59" spans="2:15" s="51" customFormat="1" ht="22.5" customHeight="1">
      <c r="B59" s="98" t="s">
        <v>2394</v>
      </c>
      <c r="C59" s="55">
        <v>-208.5</v>
      </c>
      <c r="D59" s="55"/>
      <c r="E59" s="97" t="s">
        <v>2545</v>
      </c>
      <c r="F59" s="57">
        <v>20</v>
      </c>
      <c r="G59" s="57">
        <v>15</v>
      </c>
      <c r="H59" s="97" t="s">
        <v>183</v>
      </c>
      <c r="I59" s="142">
        <v>0</v>
      </c>
      <c r="J59" s="58" t="s">
        <v>88</v>
      </c>
      <c r="K59" s="207">
        <v>7.2</v>
      </c>
      <c r="L59" s="208"/>
      <c r="M59" s="207" t="s">
        <v>2544</v>
      </c>
      <c r="N59" s="209"/>
      <c r="O59" s="7"/>
    </row>
    <row r="60" spans="2:15" s="51" customFormat="1" ht="22.5" customHeight="1">
      <c r="B60" s="98" t="s">
        <v>2543</v>
      </c>
      <c r="C60" s="55">
        <v>-113.6</v>
      </c>
      <c r="D60" s="55"/>
      <c r="E60" s="97" t="s">
        <v>2542</v>
      </c>
      <c r="F60" s="57">
        <v>50</v>
      </c>
      <c r="G60" s="57">
        <v>40</v>
      </c>
      <c r="H60" s="97" t="s">
        <v>2541</v>
      </c>
      <c r="I60" s="142">
        <v>0</v>
      </c>
      <c r="J60" s="56" t="s">
        <v>2540</v>
      </c>
      <c r="K60" s="207">
        <v>7.2</v>
      </c>
      <c r="L60" s="208"/>
      <c r="M60" s="207" t="s">
        <v>2539</v>
      </c>
      <c r="N60" s="209"/>
      <c r="O60" s="7"/>
    </row>
    <row r="61" spans="2:15" s="51" customFormat="1" ht="22.5" customHeight="1">
      <c r="B61" s="98" t="s">
        <v>2538</v>
      </c>
      <c r="C61" s="55">
        <v>32.2</v>
      </c>
      <c r="D61" s="55"/>
      <c r="E61" s="97" t="s">
        <v>132</v>
      </c>
      <c r="F61" s="57">
        <v>50</v>
      </c>
      <c r="G61" s="57">
        <v>45</v>
      </c>
      <c r="H61" s="96" t="s">
        <v>2537</v>
      </c>
      <c r="I61" s="144">
        <v>2</v>
      </c>
      <c r="J61" s="210" t="s">
        <v>2536</v>
      </c>
      <c r="K61" s="184"/>
      <c r="L61" s="185"/>
      <c r="M61" s="185"/>
      <c r="N61" s="186"/>
      <c r="O61" s="7"/>
    </row>
    <row r="62" spans="2:15" s="51" customFormat="1" ht="22.5" customHeight="1">
      <c r="B62" s="98" t="s">
        <v>2535</v>
      </c>
      <c r="C62" s="55">
        <v>28</v>
      </c>
      <c r="D62" s="55"/>
      <c r="E62" s="97" t="s">
        <v>2534</v>
      </c>
      <c r="F62" s="57">
        <v>270</v>
      </c>
      <c r="G62" s="57">
        <v>270</v>
      </c>
      <c r="H62" s="96" t="s">
        <v>2533</v>
      </c>
      <c r="I62" s="144">
        <v>0</v>
      </c>
      <c r="J62" s="211"/>
      <c r="K62" s="199"/>
      <c r="L62" s="200"/>
      <c r="M62" s="200"/>
      <c r="N62" s="201"/>
      <c r="O62" s="7"/>
    </row>
    <row r="63" spans="2:15" s="51" customFormat="1" ht="22.5" customHeight="1">
      <c r="B63" s="98" t="s">
        <v>2532</v>
      </c>
      <c r="C63" s="55">
        <v>25.2</v>
      </c>
      <c r="D63" s="55"/>
      <c r="E63" s="97" t="s">
        <v>2531</v>
      </c>
      <c r="F63" s="59">
        <v>43.38</v>
      </c>
      <c r="G63" s="59">
        <v>4.8</v>
      </c>
      <c r="H63" s="96" t="s">
        <v>2530</v>
      </c>
      <c r="I63" s="144">
        <v>0</v>
      </c>
      <c r="J63" s="211"/>
      <c r="K63" s="199"/>
      <c r="L63" s="200"/>
      <c r="M63" s="200"/>
      <c r="N63" s="201"/>
      <c r="O63" s="7"/>
    </row>
    <row r="64" spans="2:15" s="51" customFormat="1" ht="22.5" customHeight="1">
      <c r="B64" s="98" t="s">
        <v>67</v>
      </c>
      <c r="C64" s="55">
        <v>24.5</v>
      </c>
      <c r="D64" s="55"/>
      <c r="E64" s="97" t="s">
        <v>2529</v>
      </c>
      <c r="F64" s="59">
        <v>0.4</v>
      </c>
      <c r="G64" s="61">
        <v>0.4</v>
      </c>
      <c r="H64" s="101"/>
      <c r="I64" s="87"/>
      <c r="J64" s="211"/>
      <c r="K64" s="199"/>
      <c r="L64" s="200"/>
      <c r="M64" s="200"/>
      <c r="N64" s="201"/>
      <c r="O64" s="7"/>
    </row>
    <row r="65" spans="2:15" s="51" customFormat="1" ht="22.5" customHeight="1">
      <c r="B65" s="99" t="s">
        <v>2528</v>
      </c>
      <c r="C65" s="60">
        <v>1.89E-05</v>
      </c>
      <c r="D65" s="60"/>
      <c r="E65" s="96" t="s">
        <v>2527</v>
      </c>
      <c r="F65" s="55">
        <v>25</v>
      </c>
      <c r="G65" s="61">
        <v>14.6</v>
      </c>
      <c r="H65" s="97" t="s">
        <v>2526</v>
      </c>
      <c r="I65" s="61" t="s">
        <v>2369</v>
      </c>
      <c r="J65" s="211"/>
      <c r="K65" s="199"/>
      <c r="L65" s="200"/>
      <c r="M65" s="200"/>
      <c r="N65" s="201"/>
      <c r="O65" s="7"/>
    </row>
    <row r="66" spans="2:15" s="51" customFormat="1" ht="22.5" customHeight="1">
      <c r="B66" s="100" t="s">
        <v>2525</v>
      </c>
      <c r="C66" s="72">
        <v>500</v>
      </c>
      <c r="D66" s="134"/>
      <c r="E66" s="102" t="s">
        <v>2524</v>
      </c>
      <c r="F66" s="141">
        <v>37.9</v>
      </c>
      <c r="G66" s="169">
        <v>71.2</v>
      </c>
      <c r="H66" s="102" t="s">
        <v>2523</v>
      </c>
      <c r="I66" s="143" t="s">
        <v>2369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2522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2521</v>
      </c>
      <c r="C69" s="67" t="s">
        <v>2520</v>
      </c>
      <c r="D69" s="67" t="s">
        <v>2519</v>
      </c>
      <c r="E69" s="67" t="s">
        <v>2518</v>
      </c>
      <c r="F69" s="67" t="s">
        <v>2517</v>
      </c>
      <c r="G69" s="67" t="s">
        <v>2516</v>
      </c>
      <c r="H69" s="67" t="s">
        <v>2515</v>
      </c>
      <c r="I69" s="82" t="s">
        <v>2514</v>
      </c>
      <c r="J69" s="67" t="s">
        <v>2513</v>
      </c>
      <c r="K69" s="82" t="s">
        <v>2512</v>
      </c>
      <c r="L69" s="82" t="s">
        <v>2511</v>
      </c>
      <c r="M69" s="67" t="s">
        <v>2510</v>
      </c>
      <c r="N69" s="83" t="s">
        <v>2509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2508</v>
      </c>
      <c r="C71" s="70" t="s">
        <v>155</v>
      </c>
      <c r="D71" s="69" t="s">
        <v>2507</v>
      </c>
      <c r="E71" s="70" t="s">
        <v>2506</v>
      </c>
      <c r="F71" s="70" t="s">
        <v>2505</v>
      </c>
      <c r="G71" s="70" t="s">
        <v>2504</v>
      </c>
      <c r="H71" s="70" t="s">
        <v>2503</v>
      </c>
      <c r="I71" s="70" t="s">
        <v>2502</v>
      </c>
      <c r="J71" s="70" t="s">
        <v>2501</v>
      </c>
      <c r="K71" s="70" t="s">
        <v>2500</v>
      </c>
      <c r="L71" s="70" t="s">
        <v>2499</v>
      </c>
      <c r="M71" s="70" t="s">
        <v>2498</v>
      </c>
      <c r="N71" s="86" t="s">
        <v>2497</v>
      </c>
    </row>
    <row r="72" spans="1:14" s="2" customFormat="1" ht="24" customHeight="1">
      <c r="A72" s="11"/>
      <c r="B72" s="150">
        <v>0</v>
      </c>
      <c r="C72" s="151">
        <v>1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2496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2" t="s">
        <v>2495</v>
      </c>
      <c r="C75" s="192"/>
      <c r="D75" s="153">
        <v>0</v>
      </c>
      <c r="E75" s="192" t="s">
        <v>2494</v>
      </c>
      <c r="F75" s="192"/>
      <c r="G75" s="156">
        <v>0</v>
      </c>
      <c r="H75" s="192" t="s">
        <v>2493</v>
      </c>
      <c r="I75" s="192"/>
      <c r="J75" s="153">
        <v>0</v>
      </c>
      <c r="K75" s="192" t="s">
        <v>2492</v>
      </c>
      <c r="L75" s="192"/>
      <c r="M75" s="158">
        <v>0</v>
      </c>
      <c r="N75" s="62"/>
      <c r="O75" s="9"/>
    </row>
    <row r="76" spans="2:15" s="51" customFormat="1" ht="18.75" customHeight="1">
      <c r="B76" s="179" t="s">
        <v>2491</v>
      </c>
      <c r="C76" s="180"/>
      <c r="D76" s="154">
        <v>0</v>
      </c>
      <c r="E76" s="180" t="s">
        <v>2490</v>
      </c>
      <c r="F76" s="180"/>
      <c r="G76" s="154">
        <v>0</v>
      </c>
      <c r="H76" s="180" t="s">
        <v>2489</v>
      </c>
      <c r="I76" s="180"/>
      <c r="J76" s="154">
        <v>0</v>
      </c>
      <c r="K76" s="180" t="s">
        <v>2488</v>
      </c>
      <c r="L76" s="180"/>
      <c r="M76" s="159">
        <v>0</v>
      </c>
      <c r="N76" s="62"/>
      <c r="O76" s="9"/>
    </row>
    <row r="77" spans="2:15" s="51" customFormat="1" ht="18.75" customHeight="1">
      <c r="B77" s="179" t="s">
        <v>2487</v>
      </c>
      <c r="C77" s="180"/>
      <c r="D77" s="154">
        <v>0</v>
      </c>
      <c r="E77" s="180" t="s">
        <v>2486</v>
      </c>
      <c r="F77" s="180"/>
      <c r="G77" s="154">
        <v>0</v>
      </c>
      <c r="H77" s="180" t="s">
        <v>2485</v>
      </c>
      <c r="I77" s="180"/>
      <c r="J77" s="157">
        <v>0</v>
      </c>
      <c r="K77" s="180" t="s">
        <v>2484</v>
      </c>
      <c r="L77" s="180"/>
      <c r="M77" s="159">
        <v>0</v>
      </c>
      <c r="N77" s="62"/>
      <c r="O77" s="9"/>
    </row>
    <row r="78" spans="2:15" s="51" customFormat="1" ht="18.75" customHeight="1">
      <c r="B78" s="179" t="s">
        <v>2483</v>
      </c>
      <c r="C78" s="180"/>
      <c r="D78" s="154">
        <v>0</v>
      </c>
      <c r="E78" s="180" t="s">
        <v>2482</v>
      </c>
      <c r="F78" s="180"/>
      <c r="G78" s="154">
        <v>0</v>
      </c>
      <c r="H78" s="180" t="s">
        <v>2481</v>
      </c>
      <c r="I78" s="180"/>
      <c r="J78" s="154">
        <v>0</v>
      </c>
      <c r="K78" s="180" t="s">
        <v>2480</v>
      </c>
      <c r="L78" s="180"/>
      <c r="M78" s="159">
        <v>0</v>
      </c>
      <c r="N78" s="62"/>
      <c r="O78" s="9"/>
    </row>
    <row r="79" spans="2:15" s="51" customFormat="1" ht="18.75" customHeight="1">
      <c r="B79" s="179" t="s">
        <v>122</v>
      </c>
      <c r="C79" s="180"/>
      <c r="D79" s="154">
        <v>0</v>
      </c>
      <c r="E79" s="180" t="s">
        <v>2479</v>
      </c>
      <c r="F79" s="180"/>
      <c r="G79" s="154">
        <v>0</v>
      </c>
      <c r="H79" s="180" t="s">
        <v>178</v>
      </c>
      <c r="I79" s="180"/>
      <c r="J79" s="157">
        <v>0</v>
      </c>
      <c r="K79" s="180" t="s">
        <v>2478</v>
      </c>
      <c r="L79" s="180"/>
      <c r="M79" s="159">
        <v>0</v>
      </c>
      <c r="N79" s="62"/>
      <c r="O79" s="9"/>
    </row>
    <row r="80" spans="2:15" s="51" customFormat="1" ht="18.75" customHeight="1">
      <c r="B80" s="179" t="s">
        <v>2477</v>
      </c>
      <c r="C80" s="180"/>
      <c r="D80" s="154">
        <v>0</v>
      </c>
      <c r="E80" s="180" t="s">
        <v>2476</v>
      </c>
      <c r="F80" s="180"/>
      <c r="G80" s="154">
        <v>0</v>
      </c>
      <c r="H80" s="180" t="s">
        <v>2475</v>
      </c>
      <c r="I80" s="180"/>
      <c r="J80" s="157">
        <v>0</v>
      </c>
      <c r="K80" s="180" t="s">
        <v>2474</v>
      </c>
      <c r="L80" s="180"/>
      <c r="M80" s="159">
        <v>0</v>
      </c>
      <c r="N80" s="62"/>
      <c r="O80" s="9"/>
    </row>
    <row r="81" spans="2:15" s="51" customFormat="1" ht="18.75" customHeight="1">
      <c r="B81" s="179" t="s">
        <v>2473</v>
      </c>
      <c r="C81" s="180"/>
      <c r="D81" s="154">
        <v>0</v>
      </c>
      <c r="E81" s="180" t="s">
        <v>2472</v>
      </c>
      <c r="F81" s="180"/>
      <c r="G81" s="154">
        <v>0</v>
      </c>
      <c r="H81" s="180" t="s">
        <v>2471</v>
      </c>
      <c r="I81" s="180"/>
      <c r="J81" s="154">
        <v>0</v>
      </c>
      <c r="K81" s="180" t="s">
        <v>2470</v>
      </c>
      <c r="L81" s="180"/>
      <c r="M81" s="159">
        <v>0</v>
      </c>
      <c r="N81" s="62"/>
      <c r="O81" s="166"/>
    </row>
    <row r="82" spans="2:15" s="51" customFormat="1" ht="18.75" customHeight="1">
      <c r="B82" s="206" t="s">
        <v>111</v>
      </c>
      <c r="C82" s="188"/>
      <c r="D82" s="155">
        <v>0</v>
      </c>
      <c r="E82" s="188" t="s">
        <v>117</v>
      </c>
      <c r="F82" s="188"/>
      <c r="G82" s="155">
        <v>0</v>
      </c>
      <c r="H82" s="188" t="s">
        <v>182</v>
      </c>
      <c r="I82" s="188"/>
      <c r="J82" s="155">
        <v>0</v>
      </c>
      <c r="K82" s="188"/>
      <c r="L82" s="188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1.25">
      <c r="B84" s="10" t="s">
        <v>2469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81" t="s">
        <v>2468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3"/>
      <c r="O85" s="7"/>
    </row>
    <row r="86" spans="2:15" s="51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1" customFormat="1" ht="12" customHeight="1">
      <c r="B87" s="176" t="s">
        <v>2467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1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1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1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1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1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1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1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1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1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1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1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1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1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51:N51"/>
    <mergeCell ref="B85:N85"/>
    <mergeCell ref="K61:N61"/>
    <mergeCell ref="B97:N97"/>
    <mergeCell ref="B95:N95"/>
    <mergeCell ref="B89:N89"/>
    <mergeCell ref="H79:I79"/>
    <mergeCell ref="B80:C80"/>
    <mergeCell ref="K80:L80"/>
    <mergeCell ref="B47:N47"/>
    <mergeCell ref="E82:F82"/>
    <mergeCell ref="H77:I77"/>
    <mergeCell ref="H78:I78"/>
    <mergeCell ref="B86:N86"/>
    <mergeCell ref="B79:C79"/>
    <mergeCell ref="B52:N52"/>
    <mergeCell ref="K59:L59"/>
    <mergeCell ref="M59:N59"/>
    <mergeCell ref="B76:C76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45:N45"/>
    <mergeCell ref="L24:N24"/>
    <mergeCell ref="L25:N25"/>
    <mergeCell ref="L26:N26"/>
    <mergeCell ref="K36:L36"/>
    <mergeCell ref="I35:J35"/>
    <mergeCell ref="K35:L35"/>
    <mergeCell ref="M35:N35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E35:F35"/>
    <mergeCell ref="C36:D36"/>
    <mergeCell ref="M36:N36"/>
    <mergeCell ref="C35:D35"/>
    <mergeCell ref="G35:H35"/>
    <mergeCell ref="E36:F36"/>
    <mergeCell ref="G36:H36"/>
    <mergeCell ref="I36:J36"/>
    <mergeCell ref="C40:D40"/>
    <mergeCell ref="B91:N91"/>
    <mergeCell ref="G38:H38"/>
    <mergeCell ref="I38:J38"/>
    <mergeCell ref="K38:L38"/>
    <mergeCell ref="M38:N38"/>
    <mergeCell ref="K62:N62"/>
    <mergeCell ref="M39:N39"/>
    <mergeCell ref="G39:H39"/>
    <mergeCell ref="I39:J39"/>
    <mergeCell ref="C37:D37"/>
    <mergeCell ref="E37:F37"/>
    <mergeCell ref="G37:H37"/>
    <mergeCell ref="I37:J37"/>
    <mergeCell ref="K37:L37"/>
    <mergeCell ref="C39:D39"/>
    <mergeCell ref="C38:D38"/>
    <mergeCell ref="E38:F38"/>
    <mergeCell ref="E40:F40"/>
    <mergeCell ref="E39:F39"/>
    <mergeCell ref="K40:L40"/>
    <mergeCell ref="M41:N41"/>
    <mergeCell ref="B46:N46"/>
    <mergeCell ref="B75:C75"/>
    <mergeCell ref="J61:J66"/>
    <mergeCell ref="H75:I75"/>
    <mergeCell ref="K75:L75"/>
    <mergeCell ref="E75:F75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8:N88"/>
    <mergeCell ref="B82:C82"/>
    <mergeCell ref="K81:L81"/>
    <mergeCell ref="B93:N93"/>
    <mergeCell ref="B77:C77"/>
    <mergeCell ref="B78:C78"/>
    <mergeCell ref="B99:N99"/>
    <mergeCell ref="E81:F81"/>
    <mergeCell ref="E79:F79"/>
    <mergeCell ref="E78:F78"/>
    <mergeCell ref="E77:F77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K65:N65"/>
    <mergeCell ref="K66:N66"/>
    <mergeCell ref="J56:L56"/>
    <mergeCell ref="M56:N56"/>
    <mergeCell ref="B35:B41"/>
    <mergeCell ref="G40:H40"/>
    <mergeCell ref="B54:N54"/>
    <mergeCell ref="B49:N49"/>
    <mergeCell ref="M37:N37"/>
    <mergeCell ref="M40:N40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B22:B2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0"/>
  <sheetViews>
    <sheetView zoomScale="130" zoomScaleNormal="130" workbookViewId="0" topLeftCell="A28">
      <selection activeCell="B51" sqref="B51:N51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44125</v>
      </c>
      <c r="D3" s="231"/>
      <c r="E3" s="12"/>
      <c r="F3" s="12"/>
      <c r="G3" s="12"/>
      <c r="H3" s="11"/>
      <c r="I3" s="11"/>
      <c r="J3" s="11"/>
      <c r="K3" s="108" t="s">
        <v>856</v>
      </c>
      <c r="L3" s="167">
        <f>(M31-(M32+M33))/M31*100</f>
        <v>0</v>
      </c>
      <c r="M3" s="109" t="s">
        <v>1230</v>
      </c>
      <c r="N3" s="16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1229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853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1228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1227</v>
      </c>
    </row>
    <row r="9" spans="1:14" s="2" customFormat="1" ht="13.5" customHeight="1">
      <c r="A9" s="11"/>
      <c r="B9" s="17" t="s">
        <v>8</v>
      </c>
      <c r="C9" s="25">
        <v>0.40972222222222227</v>
      </c>
      <c r="D9" s="26" t="s">
        <v>2296</v>
      </c>
      <c r="E9" s="26">
        <v>16.7</v>
      </c>
      <c r="F9" s="26">
        <v>64</v>
      </c>
      <c r="G9" s="27" t="s">
        <v>643</v>
      </c>
      <c r="H9" s="26">
        <v>1</v>
      </c>
      <c r="I9" s="28">
        <v>28</v>
      </c>
      <c r="J9" s="29">
        <v>8</v>
      </c>
      <c r="K9" s="11"/>
      <c r="L9" s="21">
        <v>2</v>
      </c>
      <c r="M9" s="73" t="s">
        <v>2</v>
      </c>
      <c r="N9" s="74" t="s">
        <v>1225</v>
      </c>
    </row>
    <row r="10" spans="1:15" s="2" customFormat="1" ht="13.5" customHeight="1">
      <c r="A10" s="11"/>
      <c r="B10" s="17" t="s">
        <v>1595</v>
      </c>
      <c r="C10" s="25">
        <v>0.5833333333333334</v>
      </c>
      <c r="D10" s="26" t="s">
        <v>1222</v>
      </c>
      <c r="E10" s="26">
        <v>12.2</v>
      </c>
      <c r="F10" s="26">
        <v>86</v>
      </c>
      <c r="G10" s="27" t="s">
        <v>643</v>
      </c>
      <c r="H10" s="26">
        <v>2.9</v>
      </c>
      <c r="I10" s="11"/>
      <c r="J10" s="30">
        <v>4</v>
      </c>
      <c r="K10" s="11"/>
      <c r="L10" s="21">
        <v>4</v>
      </c>
      <c r="M10" s="73" t="s">
        <v>33</v>
      </c>
      <c r="N10" s="22" t="s">
        <v>644</v>
      </c>
      <c r="O10" s="3"/>
    </row>
    <row r="11" spans="1:15" s="2" customFormat="1" ht="13.5" customHeight="1" thickBot="1">
      <c r="A11" s="11"/>
      <c r="B11" s="31" t="s">
        <v>9</v>
      </c>
      <c r="C11" s="32">
        <v>0.7020833333333334</v>
      </c>
      <c r="D11" s="33" t="s">
        <v>2296</v>
      </c>
      <c r="E11" s="33">
        <v>11.6</v>
      </c>
      <c r="F11" s="33">
        <v>82.8</v>
      </c>
      <c r="G11" s="27" t="s">
        <v>1224</v>
      </c>
      <c r="H11" s="33">
        <v>3.9</v>
      </c>
      <c r="I11" s="11"/>
      <c r="J11" s="168">
        <v>4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24.292361111111113</v>
      </c>
      <c r="D12" s="36" t="e">
        <f>AVERAGE(D9:D11)</f>
        <v>#DIV/0!</v>
      </c>
      <c r="E12" s="36">
        <f>AVERAGE(E9:E11)</f>
        <v>13.5</v>
      </c>
      <c r="F12" s="37">
        <f>AVERAGE(F9:F11)</f>
        <v>77.60000000000001</v>
      </c>
      <c r="G12" s="11"/>
      <c r="H12" s="38">
        <f>AVERAGE(H9:H11)</f>
        <v>2.6</v>
      </c>
      <c r="I12" s="11"/>
      <c r="J12" s="39">
        <f>AVERAGE(J9:J11)</f>
        <v>5.333333333333333</v>
      </c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45"/>
      <c r="I14" s="45"/>
      <c r="J14" s="45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1221</v>
      </c>
      <c r="D15" s="41" t="s">
        <v>1220</v>
      </c>
      <c r="E15" s="41" t="s">
        <v>2641</v>
      </c>
      <c r="F15" s="41" t="s">
        <v>2640</v>
      </c>
      <c r="G15" s="41" t="s">
        <v>1218</v>
      </c>
      <c r="H15" s="41" t="s">
        <v>1592</v>
      </c>
      <c r="I15" s="41" t="s">
        <v>1217</v>
      </c>
      <c r="J15" s="41" t="s">
        <v>1216</v>
      </c>
      <c r="K15" s="41" t="s">
        <v>2639</v>
      </c>
      <c r="L15" s="41" t="s">
        <v>1214</v>
      </c>
      <c r="M15" s="41" t="s">
        <v>1591</v>
      </c>
      <c r="N15" s="40" t="s">
        <v>411</v>
      </c>
    </row>
    <row r="16" spans="1:14" s="2" customFormat="1" ht="18.75" customHeight="1">
      <c r="A16" s="11"/>
      <c r="B16" s="63" t="s">
        <v>11</v>
      </c>
      <c r="C16" s="163" t="s">
        <v>1207</v>
      </c>
      <c r="D16" s="163" t="s">
        <v>629</v>
      </c>
      <c r="E16" s="163" t="s">
        <v>1208</v>
      </c>
      <c r="F16" s="163"/>
      <c r="G16" s="163"/>
      <c r="H16" s="163"/>
      <c r="I16" s="163"/>
      <c r="J16" s="163"/>
      <c r="K16" s="163"/>
      <c r="L16" s="163"/>
      <c r="M16" s="163"/>
      <c r="N16" s="163" t="s">
        <v>405</v>
      </c>
    </row>
    <row r="17" spans="1:14" s="2" customFormat="1" ht="13.5" customHeight="1">
      <c r="A17" s="11"/>
      <c r="B17" s="63" t="s">
        <v>18</v>
      </c>
      <c r="C17" s="25">
        <v>0.3451388888888889</v>
      </c>
      <c r="D17" s="25">
        <v>0.34652777777777777</v>
      </c>
      <c r="E17" s="25">
        <v>0.69375</v>
      </c>
      <c r="F17" s="25"/>
      <c r="G17" s="25"/>
      <c r="H17" s="25"/>
      <c r="I17" s="25"/>
      <c r="J17" s="25"/>
      <c r="K17" s="25"/>
      <c r="L17" s="25"/>
      <c r="M17" s="25"/>
      <c r="N17" s="25">
        <v>0.6979166666666666</v>
      </c>
    </row>
    <row r="18" spans="1:14" s="2" customFormat="1" ht="13.5" customHeight="1">
      <c r="A18" s="11"/>
      <c r="B18" s="63" t="s">
        <v>12</v>
      </c>
      <c r="C18" s="43">
        <v>41293</v>
      </c>
      <c r="D18" s="42">
        <v>41294</v>
      </c>
      <c r="E18" s="42">
        <v>41299</v>
      </c>
      <c r="F18" s="42"/>
      <c r="G18" s="42"/>
      <c r="H18" s="42"/>
      <c r="I18" s="42"/>
      <c r="J18" s="42"/>
      <c r="K18" s="42"/>
      <c r="L18" s="42"/>
      <c r="M18" s="42"/>
      <c r="N18" s="42">
        <v>41304</v>
      </c>
    </row>
    <row r="19" spans="1:14" s="2" customFormat="1" ht="13.5" customHeight="1" thickBot="1">
      <c r="A19" s="11"/>
      <c r="B19" s="64" t="s">
        <v>13</v>
      </c>
      <c r="C19" s="135"/>
      <c r="D19" s="43">
        <v>41298</v>
      </c>
      <c r="E19" s="43">
        <v>41303</v>
      </c>
      <c r="F19" s="43"/>
      <c r="G19" s="43"/>
      <c r="H19" s="43"/>
      <c r="I19" s="43"/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1206</v>
      </c>
      <c r="C20" s="137"/>
      <c r="D20" s="138">
        <f aca="true" t="shared" si="0" ref="D20:M20">IF(ISNUMBER(D18),D19-D18+1,"")</f>
        <v>5</v>
      </c>
      <c r="E20" s="44">
        <f t="shared" si="0"/>
        <v>5</v>
      </c>
      <c r="F20" s="44">
        <f t="shared" si="0"/>
      </c>
      <c r="G20" s="44">
        <f t="shared" si="0"/>
      </c>
      <c r="H20" s="44">
        <f t="shared" si="0"/>
      </c>
      <c r="I20" s="44">
        <f t="shared" si="0"/>
      </c>
      <c r="J20" s="44">
        <f t="shared" si="0"/>
      </c>
      <c r="K20" s="44">
        <f t="shared" si="0"/>
      </c>
      <c r="L20" s="44">
        <f t="shared" si="0"/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1587</v>
      </c>
      <c r="C22" s="75" t="s">
        <v>1204</v>
      </c>
      <c r="D22" s="76" t="s">
        <v>1203</v>
      </c>
      <c r="E22" s="77" t="s">
        <v>616</v>
      </c>
      <c r="F22" s="196" t="s">
        <v>1202</v>
      </c>
      <c r="G22" s="197"/>
      <c r="H22" s="198"/>
      <c r="I22" s="81" t="s">
        <v>1204</v>
      </c>
      <c r="J22" s="76" t="s">
        <v>1203</v>
      </c>
      <c r="K22" s="76" t="s">
        <v>2638</v>
      </c>
      <c r="L22" s="196" t="s">
        <v>1202</v>
      </c>
      <c r="M22" s="197"/>
      <c r="N22" s="198"/>
    </row>
    <row r="23" spans="1:14" s="2" customFormat="1" ht="18.75" customHeight="1">
      <c r="A23" s="11"/>
      <c r="B23" s="214"/>
      <c r="C23" s="161"/>
      <c r="D23" s="161"/>
      <c r="E23" s="20" t="s">
        <v>1197</v>
      </c>
      <c r="F23" s="189"/>
      <c r="G23" s="190"/>
      <c r="H23" s="191"/>
      <c r="I23" s="80"/>
      <c r="J23" s="20"/>
      <c r="K23" s="20" t="s">
        <v>1198</v>
      </c>
      <c r="L23" s="189"/>
      <c r="M23" s="190"/>
      <c r="N23" s="191"/>
    </row>
    <row r="24" spans="1:14" s="2" customFormat="1" ht="18.75" customHeight="1">
      <c r="A24" s="11"/>
      <c r="B24" s="214"/>
      <c r="C24" s="162"/>
      <c r="D24" s="162"/>
      <c r="E24" s="78" t="s">
        <v>1199</v>
      </c>
      <c r="F24" s="189"/>
      <c r="G24" s="190"/>
      <c r="H24" s="191"/>
      <c r="I24" s="80"/>
      <c r="J24" s="20"/>
      <c r="K24" s="79" t="s">
        <v>1200</v>
      </c>
      <c r="L24" s="189"/>
      <c r="M24" s="190"/>
      <c r="N24" s="191"/>
    </row>
    <row r="25" spans="1:14" s="2" customFormat="1" ht="18.75" customHeight="1">
      <c r="A25" s="11" t="s">
        <v>2637</v>
      </c>
      <c r="B25" s="214"/>
      <c r="C25" s="161"/>
      <c r="D25" s="161"/>
      <c r="E25" s="20" t="s">
        <v>1200</v>
      </c>
      <c r="F25" s="189"/>
      <c r="G25" s="190"/>
      <c r="H25" s="191"/>
      <c r="I25" s="80"/>
      <c r="J25" s="20"/>
      <c r="K25" s="20" t="s">
        <v>1199</v>
      </c>
      <c r="L25" s="189"/>
      <c r="M25" s="190"/>
      <c r="N25" s="191"/>
    </row>
    <row r="26" spans="1:14" s="2" customFormat="1" ht="18.75" customHeight="1">
      <c r="A26" s="11"/>
      <c r="B26" s="215"/>
      <c r="C26" s="161"/>
      <c r="D26" s="161"/>
      <c r="E26" s="165" t="s">
        <v>396</v>
      </c>
      <c r="F26" s="189"/>
      <c r="G26" s="190"/>
      <c r="H26" s="191"/>
      <c r="I26" s="80"/>
      <c r="J26" s="20"/>
      <c r="K26" s="20" t="s">
        <v>1197</v>
      </c>
      <c r="L26" s="189"/>
      <c r="M26" s="190"/>
      <c r="N26" s="191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70"/>
    </row>
    <row r="29" spans="1:14" s="2" customFormat="1" ht="13.5" customHeight="1">
      <c r="A29" s="11"/>
      <c r="B29" s="104"/>
      <c r="C29" s="111" t="s">
        <v>16</v>
      </c>
      <c r="D29" s="112" t="s">
        <v>2279</v>
      </c>
      <c r="E29" s="112" t="s">
        <v>1195</v>
      </c>
      <c r="F29" s="112" t="s">
        <v>1194</v>
      </c>
      <c r="G29" s="112" t="s">
        <v>382</v>
      </c>
      <c r="H29" s="112" t="s">
        <v>1192</v>
      </c>
      <c r="I29" s="112" t="s">
        <v>1191</v>
      </c>
      <c r="J29" s="112" t="s">
        <v>1190</v>
      </c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1189</v>
      </c>
      <c r="C30" s="123">
        <v>0.042361111111111106</v>
      </c>
      <c r="D30" s="124">
        <v>0.29444444444444445</v>
      </c>
      <c r="E30" s="124"/>
      <c r="F30" s="124"/>
      <c r="G30" s="124"/>
      <c r="H30" s="124"/>
      <c r="I30" s="124"/>
      <c r="J30" s="124"/>
      <c r="K30" s="124"/>
      <c r="L30" s="125"/>
      <c r="M30" s="117">
        <f>SUM(C30:L30)</f>
        <v>0.3368055555555556</v>
      </c>
      <c r="N30" s="126"/>
    </row>
    <row r="31" spans="1:14" s="2" customFormat="1" ht="13.5" customHeight="1">
      <c r="A31" s="11"/>
      <c r="B31" s="106" t="s">
        <v>1188</v>
      </c>
      <c r="C31" s="114">
        <v>0.042361111111111106</v>
      </c>
      <c r="D31" s="32">
        <v>0.29444444444444445</v>
      </c>
      <c r="E31" s="32"/>
      <c r="F31" s="32"/>
      <c r="G31" s="32"/>
      <c r="H31" s="32"/>
      <c r="I31" s="32"/>
      <c r="J31" s="32"/>
      <c r="K31" s="32"/>
      <c r="L31" s="115"/>
      <c r="M31" s="118">
        <f>SUM(C31:L31)</f>
        <v>0.3368055555555556</v>
      </c>
      <c r="N31" s="122"/>
    </row>
    <row r="32" spans="1:15" s="2" customFormat="1" ht="13.5" customHeight="1">
      <c r="A32" s="11"/>
      <c r="B32" s="107" t="s">
        <v>1187</v>
      </c>
      <c r="C32" s="130">
        <v>0.042361111111111106</v>
      </c>
      <c r="D32" s="131">
        <v>0.29444444444444445</v>
      </c>
      <c r="E32" s="131"/>
      <c r="F32" s="131"/>
      <c r="G32" s="131"/>
      <c r="H32" s="131"/>
      <c r="I32" s="131"/>
      <c r="J32" s="131"/>
      <c r="K32" s="131"/>
      <c r="L32" s="132"/>
      <c r="M32" s="133">
        <f>SUM(C32:L32)</f>
        <v>0.3368055555555556</v>
      </c>
      <c r="N32" s="120"/>
      <c r="O32" s="4"/>
    </row>
    <row r="33" spans="1:15" s="2" customFormat="1" ht="13.5" customHeight="1" thickBot="1">
      <c r="A33" s="11"/>
      <c r="B33" s="110" t="s">
        <v>1186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24" t="s">
        <v>1185</v>
      </c>
      <c r="C35" s="194" t="s">
        <v>2636</v>
      </c>
      <c r="D35" s="195"/>
      <c r="E35" s="194"/>
      <c r="F35" s="195"/>
      <c r="G35" s="194"/>
      <c r="H35" s="195"/>
      <c r="I35" s="194"/>
      <c r="J35" s="195"/>
      <c r="K35" s="194"/>
      <c r="L35" s="195"/>
      <c r="M35" s="194"/>
      <c r="N35" s="195"/>
    </row>
    <row r="36" spans="1:14" s="2" customFormat="1" ht="19.5" customHeight="1">
      <c r="A36" s="11"/>
      <c r="B36" s="225"/>
      <c r="C36" s="194"/>
      <c r="D36" s="195"/>
      <c r="E36" s="194"/>
      <c r="F36" s="195"/>
      <c r="G36" s="194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6"/>
      <c r="C42" s="47"/>
      <c r="D42" s="48"/>
      <c r="E42" s="48"/>
      <c r="F42" s="47"/>
      <c r="G42" s="48"/>
      <c r="H42" s="48"/>
      <c r="I42" s="47"/>
      <c r="J42" s="48"/>
      <c r="K42" s="47"/>
      <c r="L42" s="47"/>
      <c r="M42" s="47"/>
      <c r="N42" s="11"/>
    </row>
    <row r="43" spans="1:14" s="2" customFormat="1" ht="15">
      <c r="A43" s="11"/>
      <c r="B43" s="193" t="s">
        <v>2242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>
        <v>4</v>
      </c>
      <c r="B44" s="232" t="s">
        <v>2635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233"/>
    </row>
    <row r="45" spans="1:14" s="2" customFormat="1" ht="12" customHeight="1">
      <c r="A45" s="170">
        <v>0.5395833333333333</v>
      </c>
      <c r="B45" s="236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237"/>
    </row>
    <row r="46" spans="1:14" s="2" customFormat="1" ht="12" customHeight="1">
      <c r="A46" s="11"/>
      <c r="B46" s="23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5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 t="s">
        <v>2634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27" t="s">
        <v>2633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1" customFormat="1" ht="11.25">
      <c r="B55" s="10" t="s">
        <v>1156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1155</v>
      </c>
      <c r="N55" s="88" t="s">
        <v>1154</v>
      </c>
      <c r="O55" s="7"/>
    </row>
    <row r="56" spans="2:15" s="53" customFormat="1" ht="21.75" customHeight="1">
      <c r="B56" s="71" t="s">
        <v>1153</v>
      </c>
      <c r="C56" s="89" t="s">
        <v>1151</v>
      </c>
      <c r="D56" s="89" t="s">
        <v>1150</v>
      </c>
      <c r="E56" s="92" t="s">
        <v>1152</v>
      </c>
      <c r="F56" s="89" t="s">
        <v>1151</v>
      </c>
      <c r="G56" s="93" t="s">
        <v>1150</v>
      </c>
      <c r="H56" s="93" t="s">
        <v>1149</v>
      </c>
      <c r="I56" s="93" t="s">
        <v>1148</v>
      </c>
      <c r="J56" s="219" t="s">
        <v>1147</v>
      </c>
      <c r="K56" s="220"/>
      <c r="L56" s="221"/>
      <c r="M56" s="222" t="s">
        <v>1146</v>
      </c>
      <c r="N56" s="223"/>
      <c r="O56" s="8"/>
    </row>
    <row r="57" spans="2:15" s="51" customFormat="1" ht="22.5" customHeight="1">
      <c r="B57" s="98" t="s">
        <v>1145</v>
      </c>
      <c r="C57" s="55">
        <v>-157.4</v>
      </c>
      <c r="D57" s="55">
        <v>-161.5</v>
      </c>
      <c r="E57" s="96" t="s">
        <v>1144</v>
      </c>
      <c r="F57" s="55">
        <v>25.1</v>
      </c>
      <c r="G57" s="55">
        <v>26.8</v>
      </c>
      <c r="H57" s="97" t="s">
        <v>1143</v>
      </c>
      <c r="I57" s="142">
        <v>1</v>
      </c>
      <c r="J57" s="56" t="s">
        <v>1142</v>
      </c>
      <c r="K57" s="207">
        <v>7.2</v>
      </c>
      <c r="L57" s="208"/>
      <c r="M57" s="207" t="s">
        <v>1138</v>
      </c>
      <c r="N57" s="209"/>
      <c r="O57" s="7"/>
    </row>
    <row r="58" spans="2:15" s="51" customFormat="1" ht="22.5" customHeight="1">
      <c r="B58" s="98" t="s">
        <v>1141</v>
      </c>
      <c r="C58" s="55">
        <v>-1522</v>
      </c>
      <c r="D58" s="55">
        <v>-156.3</v>
      </c>
      <c r="E58" s="97" t="s">
        <v>1140</v>
      </c>
      <c r="F58" s="142">
        <v>33</v>
      </c>
      <c r="G58" s="142">
        <v>28</v>
      </c>
      <c r="H58" s="97" t="s">
        <v>1566</v>
      </c>
      <c r="I58" s="142">
        <v>0</v>
      </c>
      <c r="J58" s="56" t="s">
        <v>1139</v>
      </c>
      <c r="K58" s="207">
        <v>7.2</v>
      </c>
      <c r="L58" s="208"/>
      <c r="M58" s="207" t="s">
        <v>1138</v>
      </c>
      <c r="N58" s="209"/>
      <c r="O58" s="7"/>
    </row>
    <row r="59" spans="2:15" s="51" customFormat="1" ht="22.5" customHeight="1">
      <c r="B59" s="98" t="s">
        <v>1137</v>
      </c>
      <c r="C59" s="55">
        <v>-208.5</v>
      </c>
      <c r="D59" s="55">
        <v>-209.7</v>
      </c>
      <c r="E59" s="97" t="s">
        <v>1136</v>
      </c>
      <c r="F59" s="57">
        <v>20</v>
      </c>
      <c r="G59" s="57">
        <v>20</v>
      </c>
      <c r="H59" s="97" t="s">
        <v>1135</v>
      </c>
      <c r="I59" s="142">
        <v>0</v>
      </c>
      <c r="J59" s="58" t="s">
        <v>1134</v>
      </c>
      <c r="K59" s="207">
        <v>7.2</v>
      </c>
      <c r="L59" s="208"/>
      <c r="M59" s="207" t="s">
        <v>2632</v>
      </c>
      <c r="N59" s="209"/>
      <c r="O59" s="7"/>
    </row>
    <row r="60" spans="2:15" s="51" customFormat="1" ht="22.5" customHeight="1">
      <c r="B60" s="98" t="s">
        <v>1132</v>
      </c>
      <c r="C60" s="55">
        <v>-115.2</v>
      </c>
      <c r="D60" s="55">
        <v>-123.4</v>
      </c>
      <c r="E60" s="97" t="s">
        <v>1131</v>
      </c>
      <c r="F60" s="57">
        <v>50</v>
      </c>
      <c r="G60" s="57">
        <v>50</v>
      </c>
      <c r="H60" s="97" t="s">
        <v>86</v>
      </c>
      <c r="I60" s="142">
        <v>0</v>
      </c>
      <c r="J60" s="56" t="s">
        <v>61</v>
      </c>
      <c r="K60" s="207">
        <v>7.2</v>
      </c>
      <c r="L60" s="208"/>
      <c r="M60" s="207" t="s">
        <v>199</v>
      </c>
      <c r="N60" s="209"/>
      <c r="O60" s="7"/>
    </row>
    <row r="61" spans="2:15" s="51" customFormat="1" ht="22.5" customHeight="1">
      <c r="B61" s="98" t="s">
        <v>62</v>
      </c>
      <c r="C61" s="55">
        <v>32.8</v>
      </c>
      <c r="D61" s="55">
        <v>26.8</v>
      </c>
      <c r="E61" s="97" t="s">
        <v>1126</v>
      </c>
      <c r="F61" s="57">
        <v>50</v>
      </c>
      <c r="G61" s="57">
        <v>50</v>
      </c>
      <c r="H61" s="96" t="s">
        <v>63</v>
      </c>
      <c r="I61" s="144">
        <v>0</v>
      </c>
      <c r="J61" s="210" t="s">
        <v>64</v>
      </c>
      <c r="K61" s="184"/>
      <c r="L61" s="185"/>
      <c r="M61" s="185"/>
      <c r="N61" s="186"/>
      <c r="O61" s="7"/>
    </row>
    <row r="62" spans="2:15" s="51" customFormat="1" ht="22.5" customHeight="1">
      <c r="B62" s="98" t="s">
        <v>65</v>
      </c>
      <c r="C62" s="55">
        <v>28.5</v>
      </c>
      <c r="D62" s="55">
        <v>22.9</v>
      </c>
      <c r="E62" s="97" t="s">
        <v>1122</v>
      </c>
      <c r="F62" s="57">
        <v>270</v>
      </c>
      <c r="G62" s="57">
        <v>270</v>
      </c>
      <c r="H62" s="96" t="s">
        <v>1121</v>
      </c>
      <c r="I62" s="144">
        <v>0</v>
      </c>
      <c r="J62" s="211"/>
      <c r="K62" s="199"/>
      <c r="L62" s="200"/>
      <c r="M62" s="200"/>
      <c r="N62" s="201"/>
      <c r="O62" s="7"/>
    </row>
    <row r="63" spans="2:15" s="51" customFormat="1" ht="22.5" customHeight="1">
      <c r="B63" s="98" t="s">
        <v>1120</v>
      </c>
      <c r="C63" s="55">
        <v>25.7</v>
      </c>
      <c r="D63" s="55">
        <v>20</v>
      </c>
      <c r="E63" s="97" t="s">
        <v>1119</v>
      </c>
      <c r="F63" s="59">
        <v>4.6</v>
      </c>
      <c r="G63" s="59">
        <v>4.6</v>
      </c>
      <c r="H63" s="96" t="s">
        <v>152</v>
      </c>
      <c r="I63" s="144">
        <v>0</v>
      </c>
      <c r="J63" s="211"/>
      <c r="K63" s="199"/>
      <c r="L63" s="200"/>
      <c r="M63" s="200"/>
      <c r="N63" s="201"/>
      <c r="O63" s="7"/>
    </row>
    <row r="64" spans="2:15" s="51" customFormat="1" ht="22.5" customHeight="1">
      <c r="B64" s="98" t="s">
        <v>2631</v>
      </c>
      <c r="C64" s="55">
        <v>25</v>
      </c>
      <c r="D64" s="55">
        <v>19.3</v>
      </c>
      <c r="E64" s="97" t="s">
        <v>1116</v>
      </c>
      <c r="F64" s="59">
        <v>0.5</v>
      </c>
      <c r="G64" s="61">
        <v>0.5</v>
      </c>
      <c r="H64" s="101"/>
      <c r="I64" s="87"/>
      <c r="J64" s="211"/>
      <c r="K64" s="199"/>
      <c r="L64" s="200"/>
      <c r="M64" s="200"/>
      <c r="N64" s="201"/>
      <c r="O64" s="7"/>
    </row>
    <row r="65" spans="2:15" s="51" customFormat="1" ht="22.5" customHeight="1">
      <c r="B65" s="99" t="s">
        <v>113</v>
      </c>
      <c r="C65" s="60">
        <v>1.9E-05</v>
      </c>
      <c r="D65" s="60">
        <v>1.83E-05</v>
      </c>
      <c r="E65" s="96" t="s">
        <v>1114</v>
      </c>
      <c r="F65" s="55">
        <v>24.8</v>
      </c>
      <c r="G65" s="61">
        <v>16.3</v>
      </c>
      <c r="H65" s="97" t="s">
        <v>2630</v>
      </c>
      <c r="I65" s="61" t="s">
        <v>195</v>
      </c>
      <c r="J65" s="211"/>
      <c r="K65" s="199"/>
      <c r="L65" s="200"/>
      <c r="M65" s="200"/>
      <c r="N65" s="201"/>
      <c r="O65" s="7"/>
    </row>
    <row r="66" spans="2:15" s="51" customFormat="1" ht="22.5" customHeight="1">
      <c r="B66" s="100" t="s">
        <v>69</v>
      </c>
      <c r="C66" s="72">
        <v>500</v>
      </c>
      <c r="D66" s="134"/>
      <c r="E66" s="102" t="s">
        <v>153</v>
      </c>
      <c r="F66" s="141">
        <v>47.2</v>
      </c>
      <c r="G66" s="169">
        <v>66</v>
      </c>
      <c r="H66" s="102" t="s">
        <v>169</v>
      </c>
      <c r="I66" s="143" t="s">
        <v>195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2629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1107</v>
      </c>
      <c r="C69" s="67" t="s">
        <v>2628</v>
      </c>
      <c r="D69" s="67" t="s">
        <v>1105</v>
      </c>
      <c r="E69" s="67" t="s">
        <v>2627</v>
      </c>
      <c r="F69" s="67" t="s">
        <v>2626</v>
      </c>
      <c r="G69" s="67" t="s">
        <v>286</v>
      </c>
      <c r="H69" s="67" t="s">
        <v>1101</v>
      </c>
      <c r="I69" s="82" t="s">
        <v>137</v>
      </c>
      <c r="J69" s="67" t="s">
        <v>1285</v>
      </c>
      <c r="K69" s="82" t="s">
        <v>1284</v>
      </c>
      <c r="L69" s="82" t="s">
        <v>281</v>
      </c>
      <c r="M69" s="67" t="s">
        <v>105</v>
      </c>
      <c r="N69" s="83" t="s">
        <v>106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154</v>
      </c>
      <c r="C71" s="70" t="s">
        <v>2625</v>
      </c>
      <c r="D71" s="69" t="s">
        <v>2624</v>
      </c>
      <c r="E71" s="70" t="s">
        <v>2623</v>
      </c>
      <c r="F71" s="70" t="s">
        <v>274</v>
      </c>
      <c r="G71" s="70" t="s">
        <v>1275</v>
      </c>
      <c r="H71" s="70" t="s">
        <v>1090</v>
      </c>
      <c r="I71" s="70" t="s">
        <v>108</v>
      </c>
      <c r="J71" s="70" t="s">
        <v>128</v>
      </c>
      <c r="K71" s="70" t="s">
        <v>2622</v>
      </c>
      <c r="L71" s="70" t="s">
        <v>1086</v>
      </c>
      <c r="M71" s="70" t="s">
        <v>109</v>
      </c>
      <c r="N71" s="86" t="s">
        <v>1084</v>
      </c>
    </row>
    <row r="72" spans="1:14" s="2" customFormat="1" ht="24" customHeight="1">
      <c r="A72" s="11"/>
      <c r="B72" s="150">
        <v>0</v>
      </c>
      <c r="C72" s="151">
        <v>0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1083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2" t="s">
        <v>118</v>
      </c>
      <c r="C75" s="192"/>
      <c r="D75" s="153">
        <v>0</v>
      </c>
      <c r="E75" s="192" t="s">
        <v>115</v>
      </c>
      <c r="F75" s="192"/>
      <c r="G75" s="156">
        <v>0</v>
      </c>
      <c r="H75" s="192" t="s">
        <v>2621</v>
      </c>
      <c r="I75" s="192"/>
      <c r="J75" s="153">
        <v>0</v>
      </c>
      <c r="K75" s="192" t="s">
        <v>1080</v>
      </c>
      <c r="L75" s="192"/>
      <c r="M75" s="158">
        <v>0</v>
      </c>
      <c r="N75" s="62"/>
      <c r="O75" s="9"/>
    </row>
    <row r="76" spans="2:15" s="51" customFormat="1" ht="18.75" customHeight="1">
      <c r="B76" s="179" t="s">
        <v>1079</v>
      </c>
      <c r="C76" s="180"/>
      <c r="D76" s="154">
        <v>0</v>
      </c>
      <c r="E76" s="180" t="s">
        <v>172</v>
      </c>
      <c r="F76" s="180"/>
      <c r="G76" s="154">
        <v>0</v>
      </c>
      <c r="H76" s="180" t="s">
        <v>1077</v>
      </c>
      <c r="I76" s="180"/>
      <c r="J76" s="154">
        <v>0</v>
      </c>
      <c r="K76" s="180" t="s">
        <v>174</v>
      </c>
      <c r="L76" s="180"/>
      <c r="M76" s="159">
        <v>0</v>
      </c>
      <c r="N76" s="62"/>
      <c r="O76" s="9"/>
    </row>
    <row r="77" spans="2:15" s="51" customFormat="1" ht="18.75" customHeight="1">
      <c r="B77" s="179" t="s">
        <v>120</v>
      </c>
      <c r="C77" s="180"/>
      <c r="D77" s="154">
        <v>0</v>
      </c>
      <c r="E77" s="180" t="s">
        <v>175</v>
      </c>
      <c r="F77" s="180"/>
      <c r="G77" s="154">
        <v>0</v>
      </c>
      <c r="H77" s="180" t="s">
        <v>2620</v>
      </c>
      <c r="I77" s="180"/>
      <c r="J77" s="157">
        <v>0</v>
      </c>
      <c r="K77" s="180" t="s">
        <v>253</v>
      </c>
      <c r="L77" s="180"/>
      <c r="M77" s="159">
        <v>0</v>
      </c>
      <c r="N77" s="62"/>
      <c r="O77" s="9"/>
    </row>
    <row r="78" spans="2:15" s="51" customFormat="1" ht="18.75" customHeight="1">
      <c r="B78" s="179" t="s">
        <v>2619</v>
      </c>
      <c r="C78" s="180"/>
      <c r="D78" s="154">
        <v>0</v>
      </c>
      <c r="E78" s="180" t="s">
        <v>251</v>
      </c>
      <c r="F78" s="180"/>
      <c r="G78" s="154">
        <v>0</v>
      </c>
      <c r="H78" s="180" t="s">
        <v>158</v>
      </c>
      <c r="I78" s="180"/>
      <c r="J78" s="154">
        <v>0</v>
      </c>
      <c r="K78" s="180" t="s">
        <v>130</v>
      </c>
      <c r="L78" s="180"/>
      <c r="M78" s="159">
        <v>0</v>
      </c>
      <c r="N78" s="62"/>
      <c r="O78" s="9"/>
    </row>
    <row r="79" spans="2:15" s="51" customFormat="1" ht="18.75" customHeight="1">
      <c r="B79" s="179" t="s">
        <v>122</v>
      </c>
      <c r="C79" s="180"/>
      <c r="D79" s="154">
        <v>0</v>
      </c>
      <c r="E79" s="180" t="s">
        <v>247</v>
      </c>
      <c r="F79" s="180"/>
      <c r="G79" s="154">
        <v>0</v>
      </c>
      <c r="H79" s="180" t="s">
        <v>178</v>
      </c>
      <c r="I79" s="180"/>
      <c r="J79" s="157">
        <v>0</v>
      </c>
      <c r="K79" s="180" t="s">
        <v>159</v>
      </c>
      <c r="L79" s="180"/>
      <c r="M79" s="159">
        <v>0</v>
      </c>
      <c r="N79" s="62"/>
      <c r="O79" s="9"/>
    </row>
    <row r="80" spans="2:15" s="51" customFormat="1" ht="18.75" customHeight="1">
      <c r="B80" s="179" t="s">
        <v>1064</v>
      </c>
      <c r="C80" s="180"/>
      <c r="D80" s="154">
        <v>0</v>
      </c>
      <c r="E80" s="180" t="s">
        <v>179</v>
      </c>
      <c r="F80" s="180"/>
      <c r="G80" s="154">
        <v>0</v>
      </c>
      <c r="H80" s="180" t="s">
        <v>1062</v>
      </c>
      <c r="I80" s="180"/>
      <c r="J80" s="157">
        <v>0</v>
      </c>
      <c r="K80" s="180" t="s">
        <v>1061</v>
      </c>
      <c r="L80" s="180"/>
      <c r="M80" s="159">
        <v>0</v>
      </c>
      <c r="N80" s="62"/>
      <c r="O80" s="9"/>
    </row>
    <row r="81" spans="2:15" s="51" customFormat="1" ht="18.75" customHeight="1">
      <c r="B81" s="179" t="s">
        <v>110</v>
      </c>
      <c r="C81" s="180"/>
      <c r="D81" s="154">
        <v>0</v>
      </c>
      <c r="E81" s="180" t="s">
        <v>180</v>
      </c>
      <c r="F81" s="180"/>
      <c r="G81" s="154">
        <v>0</v>
      </c>
      <c r="H81" s="180" t="s">
        <v>181</v>
      </c>
      <c r="I81" s="180"/>
      <c r="J81" s="154">
        <v>0</v>
      </c>
      <c r="K81" s="180" t="s">
        <v>161</v>
      </c>
      <c r="L81" s="180"/>
      <c r="M81" s="159">
        <v>0</v>
      </c>
      <c r="N81" s="62"/>
      <c r="O81" s="166"/>
    </row>
    <row r="82" spans="2:15" s="51" customFormat="1" ht="18.75" customHeight="1">
      <c r="B82" s="206" t="s">
        <v>111</v>
      </c>
      <c r="C82" s="188"/>
      <c r="D82" s="155">
        <v>0</v>
      </c>
      <c r="E82" s="188" t="s">
        <v>1238</v>
      </c>
      <c r="F82" s="188"/>
      <c r="G82" s="155">
        <v>1</v>
      </c>
      <c r="H82" s="188" t="s">
        <v>1054</v>
      </c>
      <c r="I82" s="188"/>
      <c r="J82" s="155">
        <v>0</v>
      </c>
      <c r="K82" s="188"/>
      <c r="L82" s="188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1.25">
      <c r="B84" s="10" t="s">
        <v>71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81" t="s">
        <v>2270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3"/>
      <c r="O85" s="7"/>
    </row>
    <row r="86" spans="2:15" s="51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1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1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1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1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1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1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1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1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1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1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1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1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1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1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0"/>
  <sheetViews>
    <sheetView zoomScale="130" zoomScaleNormal="130" workbookViewId="0" topLeftCell="A1">
      <selection activeCell="G67" sqref="G67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44126</v>
      </c>
      <c r="D3" s="231"/>
      <c r="E3" s="12"/>
      <c r="F3" s="12"/>
      <c r="G3" s="12"/>
      <c r="H3" s="11"/>
      <c r="I3" s="11"/>
      <c r="J3" s="11"/>
      <c r="K3" s="108" t="s">
        <v>2809</v>
      </c>
      <c r="L3" s="167">
        <f>(M31-(M32+M33))/M31*100</f>
        <v>100</v>
      </c>
      <c r="M3" s="109" t="s">
        <v>2808</v>
      </c>
      <c r="N3" s="16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2807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2806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2805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2804</v>
      </c>
    </row>
    <row r="9" spans="1:14" s="2" customFormat="1" ht="13.5" customHeight="1">
      <c r="A9" s="11"/>
      <c r="B9" s="17" t="s">
        <v>8</v>
      </c>
      <c r="C9" s="25">
        <v>0.41041666666666665</v>
      </c>
      <c r="D9" s="26">
        <v>2.1</v>
      </c>
      <c r="E9" s="26">
        <v>17.2</v>
      </c>
      <c r="F9" s="26">
        <v>58.6</v>
      </c>
      <c r="G9" s="27" t="s">
        <v>2803</v>
      </c>
      <c r="H9" s="26">
        <v>0.9</v>
      </c>
      <c r="I9" s="28">
        <v>39</v>
      </c>
      <c r="J9" s="29">
        <v>1</v>
      </c>
      <c r="K9" s="11"/>
      <c r="L9" s="21">
        <v>2</v>
      </c>
      <c r="M9" s="73" t="s">
        <v>2</v>
      </c>
      <c r="N9" s="74" t="s">
        <v>2802</v>
      </c>
    </row>
    <row r="10" spans="1:15" s="2" customFormat="1" ht="13.5" customHeight="1">
      <c r="A10" s="11"/>
      <c r="B10" s="17" t="s">
        <v>2801</v>
      </c>
      <c r="C10" s="25">
        <v>0.5833333333333334</v>
      </c>
      <c r="D10" s="26">
        <v>2.4</v>
      </c>
      <c r="E10" s="26">
        <v>14.9</v>
      </c>
      <c r="F10" s="26">
        <v>69.8</v>
      </c>
      <c r="G10" s="27" t="s">
        <v>2800</v>
      </c>
      <c r="H10" s="26">
        <v>2.3</v>
      </c>
      <c r="I10" s="11"/>
      <c r="J10" s="30">
        <v>1</v>
      </c>
      <c r="K10" s="11"/>
      <c r="L10" s="21">
        <v>4</v>
      </c>
      <c r="M10" s="73" t="s">
        <v>33</v>
      </c>
      <c r="N10" s="22" t="s">
        <v>2799</v>
      </c>
      <c r="O10" s="3"/>
    </row>
    <row r="11" spans="1:15" s="2" customFormat="1" ht="13.5" customHeight="1" thickBot="1">
      <c r="A11" s="11"/>
      <c r="B11" s="31" t="s">
        <v>9</v>
      </c>
      <c r="C11" s="32">
        <v>0.7472222222222222</v>
      </c>
      <c r="D11" s="33">
        <v>1.3</v>
      </c>
      <c r="E11" s="33">
        <v>14.7</v>
      </c>
      <c r="F11" s="33">
        <v>72.2</v>
      </c>
      <c r="G11" s="27" t="s">
        <v>643</v>
      </c>
      <c r="H11" s="33">
        <v>4.4</v>
      </c>
      <c r="I11" s="11"/>
      <c r="J11" s="168">
        <v>1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24.336805555555557</v>
      </c>
      <c r="D12" s="36">
        <f>AVERAGE(D9:D11)</f>
        <v>1.9333333333333333</v>
      </c>
      <c r="E12" s="36">
        <f>AVERAGE(E9:E11)</f>
        <v>15.6</v>
      </c>
      <c r="F12" s="37">
        <f>AVERAGE(F9:F11)</f>
        <v>66.86666666666667</v>
      </c>
      <c r="G12" s="11"/>
      <c r="H12" s="38">
        <f>AVERAGE(H9:H11)</f>
        <v>2.533333333333333</v>
      </c>
      <c r="I12" s="11"/>
      <c r="J12" s="39">
        <f>AVERAGE(J9:J11)</f>
        <v>1</v>
      </c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45"/>
      <c r="I14" s="45"/>
      <c r="J14" s="45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2798</v>
      </c>
      <c r="D15" s="41" t="s">
        <v>2797</v>
      </c>
      <c r="E15" s="41" t="s">
        <v>2796</v>
      </c>
      <c r="F15" s="41" t="s">
        <v>1219</v>
      </c>
      <c r="G15" s="41" t="s">
        <v>841</v>
      </c>
      <c r="H15" s="41" t="s">
        <v>2795</v>
      </c>
      <c r="I15" s="41" t="s">
        <v>2794</v>
      </c>
      <c r="J15" s="41" t="s">
        <v>2793</v>
      </c>
      <c r="K15" s="41" t="s">
        <v>1215</v>
      </c>
      <c r="L15" s="41" t="s">
        <v>2792</v>
      </c>
      <c r="M15" s="41" t="s">
        <v>2791</v>
      </c>
      <c r="N15" s="40" t="s">
        <v>2790</v>
      </c>
    </row>
    <row r="16" spans="1:14" s="2" customFormat="1" ht="18.75" customHeight="1">
      <c r="A16" s="11"/>
      <c r="B16" s="63" t="s">
        <v>11</v>
      </c>
      <c r="C16" s="163" t="s">
        <v>2787</v>
      </c>
      <c r="D16" s="163" t="s">
        <v>629</v>
      </c>
      <c r="E16" s="163" t="s">
        <v>1588</v>
      </c>
      <c r="F16" s="163" t="s">
        <v>2770</v>
      </c>
      <c r="G16" s="163" t="s">
        <v>2789</v>
      </c>
      <c r="H16" s="163" t="s">
        <v>2771</v>
      </c>
      <c r="I16" s="163" t="s">
        <v>2788</v>
      </c>
      <c r="J16" s="163"/>
      <c r="K16" s="163"/>
      <c r="L16" s="163"/>
      <c r="M16" s="163"/>
      <c r="N16" s="163" t="s">
        <v>2787</v>
      </c>
    </row>
    <row r="17" spans="1:14" s="2" customFormat="1" ht="13.5" customHeight="1">
      <c r="A17" s="11"/>
      <c r="B17" s="63" t="s">
        <v>18</v>
      </c>
      <c r="C17" s="25">
        <v>0.32916666666666666</v>
      </c>
      <c r="D17" s="25">
        <v>0.33055555555555555</v>
      </c>
      <c r="E17" s="25">
        <v>0.3875</v>
      </c>
      <c r="F17" s="25">
        <v>0.43194444444444446</v>
      </c>
      <c r="G17" s="25">
        <v>0.4694444444444445</v>
      </c>
      <c r="H17" s="25">
        <v>0.7493055555555556</v>
      </c>
      <c r="I17" s="25">
        <v>0.7756944444444445</v>
      </c>
      <c r="J17" s="25"/>
      <c r="K17" s="25"/>
      <c r="L17" s="25"/>
      <c r="M17" s="25"/>
      <c r="N17" s="25">
        <v>0.779861111111111</v>
      </c>
    </row>
    <row r="18" spans="1:14" s="2" customFormat="1" ht="13.5" customHeight="1">
      <c r="A18" s="11"/>
      <c r="B18" s="63" t="s">
        <v>12</v>
      </c>
      <c r="C18" s="43">
        <v>41305</v>
      </c>
      <c r="D18" s="42">
        <v>41306</v>
      </c>
      <c r="E18" s="42">
        <v>41315</v>
      </c>
      <c r="F18" s="42">
        <v>41344</v>
      </c>
      <c r="G18" s="42">
        <v>41368</v>
      </c>
      <c r="H18" s="42">
        <v>41549</v>
      </c>
      <c r="I18" s="42">
        <v>41563</v>
      </c>
      <c r="J18" s="42"/>
      <c r="K18" s="42"/>
      <c r="L18" s="42"/>
      <c r="M18" s="42"/>
      <c r="N18" s="42">
        <v>41568</v>
      </c>
    </row>
    <row r="19" spans="1:14" s="2" customFormat="1" ht="13.5" customHeight="1" thickBot="1">
      <c r="A19" s="11"/>
      <c r="B19" s="64" t="s">
        <v>13</v>
      </c>
      <c r="C19" s="135"/>
      <c r="D19" s="43">
        <v>41310</v>
      </c>
      <c r="E19" s="43">
        <v>41343</v>
      </c>
      <c r="F19" s="43">
        <v>41367</v>
      </c>
      <c r="G19" s="43">
        <v>41548</v>
      </c>
      <c r="H19" s="43">
        <v>41562</v>
      </c>
      <c r="I19" s="43">
        <v>41567</v>
      </c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2786</v>
      </c>
      <c r="C20" s="137"/>
      <c r="D20" s="138">
        <f aca="true" t="shared" si="0" ref="D20:M20">IF(ISNUMBER(D18),D19-D18+1,"")</f>
        <v>5</v>
      </c>
      <c r="E20" s="44">
        <f t="shared" si="0"/>
        <v>29</v>
      </c>
      <c r="F20" s="44">
        <f t="shared" si="0"/>
        <v>24</v>
      </c>
      <c r="G20" s="44">
        <f t="shared" si="0"/>
        <v>181</v>
      </c>
      <c r="H20" s="44">
        <f t="shared" si="0"/>
        <v>14</v>
      </c>
      <c r="I20" s="44">
        <f t="shared" si="0"/>
        <v>5</v>
      </c>
      <c r="J20" s="44">
        <f t="shared" si="0"/>
      </c>
      <c r="K20" s="44">
        <f t="shared" si="0"/>
      </c>
      <c r="L20" s="44">
        <f t="shared" si="0"/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2785</v>
      </c>
      <c r="C22" s="75" t="s">
        <v>2784</v>
      </c>
      <c r="D22" s="76" t="s">
        <v>2783</v>
      </c>
      <c r="E22" s="77" t="s">
        <v>2782</v>
      </c>
      <c r="F22" s="196" t="s">
        <v>615</v>
      </c>
      <c r="G22" s="197"/>
      <c r="H22" s="198"/>
      <c r="I22" s="81" t="s">
        <v>2784</v>
      </c>
      <c r="J22" s="76" t="s">
        <v>2783</v>
      </c>
      <c r="K22" s="76" t="s">
        <v>2782</v>
      </c>
      <c r="L22" s="196" t="s">
        <v>2781</v>
      </c>
      <c r="M22" s="197"/>
      <c r="N22" s="198"/>
    </row>
    <row r="23" spans="1:14" s="2" customFormat="1" ht="18.75" customHeight="1">
      <c r="A23" s="11"/>
      <c r="B23" s="214"/>
      <c r="C23" s="161"/>
      <c r="D23" s="161"/>
      <c r="E23" s="20" t="s">
        <v>2777</v>
      </c>
      <c r="F23" s="189"/>
      <c r="G23" s="190"/>
      <c r="H23" s="191"/>
      <c r="I23" s="80"/>
      <c r="J23" s="20"/>
      <c r="K23" s="20" t="s">
        <v>2778</v>
      </c>
      <c r="L23" s="189"/>
      <c r="M23" s="190"/>
      <c r="N23" s="191"/>
    </row>
    <row r="24" spans="1:14" s="2" customFormat="1" ht="18.75" customHeight="1">
      <c r="A24" s="11"/>
      <c r="B24" s="214"/>
      <c r="C24" s="162"/>
      <c r="D24" s="162"/>
      <c r="E24" s="78" t="s">
        <v>2779</v>
      </c>
      <c r="F24" s="189"/>
      <c r="G24" s="190"/>
      <c r="H24" s="191"/>
      <c r="I24" s="80"/>
      <c r="J24" s="20"/>
      <c r="K24" s="79" t="s">
        <v>2780</v>
      </c>
      <c r="L24" s="189"/>
      <c r="M24" s="190"/>
      <c r="N24" s="191"/>
    </row>
    <row r="25" spans="1:14" s="2" customFormat="1" ht="18.75" customHeight="1">
      <c r="A25" s="11" t="s">
        <v>821</v>
      </c>
      <c r="B25" s="214"/>
      <c r="C25" s="161"/>
      <c r="D25" s="161"/>
      <c r="E25" s="20" t="s">
        <v>2780</v>
      </c>
      <c r="F25" s="189"/>
      <c r="G25" s="190"/>
      <c r="H25" s="191"/>
      <c r="I25" s="80"/>
      <c r="J25" s="20"/>
      <c r="K25" s="20" t="s">
        <v>2779</v>
      </c>
      <c r="L25" s="189"/>
      <c r="M25" s="190"/>
      <c r="N25" s="191"/>
    </row>
    <row r="26" spans="1:14" s="2" customFormat="1" ht="18.75" customHeight="1">
      <c r="A26" s="11"/>
      <c r="B26" s="215"/>
      <c r="C26" s="161"/>
      <c r="D26" s="161"/>
      <c r="E26" s="165" t="s">
        <v>2778</v>
      </c>
      <c r="F26" s="189"/>
      <c r="G26" s="190"/>
      <c r="H26" s="191"/>
      <c r="I26" s="80"/>
      <c r="J26" s="20"/>
      <c r="K26" s="20" t="s">
        <v>2777</v>
      </c>
      <c r="L26" s="189"/>
      <c r="M26" s="190"/>
      <c r="N26" s="191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70"/>
    </row>
    <row r="29" spans="1:14" s="2" customFormat="1" ht="13.5" customHeight="1">
      <c r="A29" s="11"/>
      <c r="B29" s="104"/>
      <c r="C29" s="111" t="s">
        <v>16</v>
      </c>
      <c r="D29" s="112" t="s">
        <v>2776</v>
      </c>
      <c r="E29" s="112" t="s">
        <v>2775</v>
      </c>
      <c r="F29" s="112" t="s">
        <v>2774</v>
      </c>
      <c r="G29" s="112" t="s">
        <v>2773</v>
      </c>
      <c r="H29" s="112" t="s">
        <v>2772</v>
      </c>
      <c r="I29" s="112" t="s">
        <v>2771</v>
      </c>
      <c r="J29" s="112" t="s">
        <v>2770</v>
      </c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2769</v>
      </c>
      <c r="C30" s="123"/>
      <c r="D30" s="124"/>
      <c r="E30" s="124"/>
      <c r="F30" s="124"/>
      <c r="G30" s="124"/>
      <c r="H30" s="124"/>
      <c r="I30" s="124"/>
      <c r="J30" s="124"/>
      <c r="K30" s="124">
        <v>0.3361111111111111</v>
      </c>
      <c r="L30" s="125"/>
      <c r="M30" s="117">
        <f>SUM(C30:L30)</f>
        <v>0.3361111111111111</v>
      </c>
      <c r="N30" s="126"/>
    </row>
    <row r="31" spans="1:14" s="2" customFormat="1" ht="13.5" customHeight="1">
      <c r="A31" s="11"/>
      <c r="B31" s="106" t="s">
        <v>2768</v>
      </c>
      <c r="C31" s="114">
        <v>0.043750000000000004</v>
      </c>
      <c r="D31" s="32">
        <v>0.2777777777777778</v>
      </c>
      <c r="E31" s="32"/>
      <c r="F31" s="32"/>
      <c r="G31" s="32"/>
      <c r="H31" s="32"/>
      <c r="I31" s="32">
        <v>0.020833333333333332</v>
      </c>
      <c r="J31" s="32">
        <v>0.03680555555555556</v>
      </c>
      <c r="K31" s="32"/>
      <c r="L31" s="115"/>
      <c r="M31" s="118">
        <f>SUM(C31:L31)</f>
        <v>0.37916666666666665</v>
      </c>
      <c r="N31" s="122"/>
    </row>
    <row r="32" spans="1:15" s="2" customFormat="1" ht="13.5" customHeight="1">
      <c r="A32" s="11"/>
      <c r="B32" s="107" t="s">
        <v>2767</v>
      </c>
      <c r="C32" s="130"/>
      <c r="D32" s="131"/>
      <c r="E32" s="131"/>
      <c r="F32" s="131"/>
      <c r="G32" s="131"/>
      <c r="H32" s="131"/>
      <c r="I32" s="131"/>
      <c r="J32" s="131"/>
      <c r="K32" s="131"/>
      <c r="L32" s="132"/>
      <c r="M32" s="133">
        <f>SUM(C32:L32)</f>
        <v>0</v>
      </c>
      <c r="N32" s="120"/>
      <c r="O32" s="4"/>
    </row>
    <row r="33" spans="1:15" s="2" customFormat="1" ht="13.5" customHeight="1" thickBot="1">
      <c r="A33" s="11"/>
      <c r="B33" s="110" t="s">
        <v>2766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24" t="s">
        <v>2765</v>
      </c>
      <c r="C35" s="194" t="s">
        <v>2764</v>
      </c>
      <c r="D35" s="195"/>
      <c r="E35" s="194" t="s">
        <v>2763</v>
      </c>
      <c r="F35" s="195"/>
      <c r="G35" s="194" t="s">
        <v>2762</v>
      </c>
      <c r="H35" s="195"/>
      <c r="I35" s="194" t="s">
        <v>2761</v>
      </c>
      <c r="J35" s="195"/>
      <c r="K35" s="194" t="s">
        <v>2760</v>
      </c>
      <c r="L35" s="195"/>
      <c r="M35" s="194" t="s">
        <v>2759</v>
      </c>
      <c r="N35" s="195"/>
    </row>
    <row r="36" spans="1:14" s="2" customFormat="1" ht="19.5" customHeight="1">
      <c r="A36" s="11"/>
      <c r="B36" s="225"/>
      <c r="C36" s="194" t="s">
        <v>2758</v>
      </c>
      <c r="D36" s="195"/>
      <c r="E36" s="194" t="s">
        <v>2757</v>
      </c>
      <c r="F36" s="195"/>
      <c r="G36" s="194" t="s">
        <v>2756</v>
      </c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6"/>
      <c r="C42" s="47"/>
      <c r="D42" s="48"/>
      <c r="E42" s="48"/>
      <c r="F42" s="47"/>
      <c r="G42" s="48"/>
      <c r="H42" s="48"/>
      <c r="I42" s="47"/>
      <c r="J42" s="48"/>
      <c r="K42" s="47"/>
      <c r="L42" s="47"/>
      <c r="M42" s="47"/>
      <c r="N42" s="11"/>
    </row>
    <row r="43" spans="1:14" s="2" customFormat="1" ht="15">
      <c r="A43" s="11"/>
      <c r="B43" s="193" t="s">
        <v>2755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>
        <v>4</v>
      </c>
      <c r="B44" s="232" t="s">
        <v>2754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233"/>
    </row>
    <row r="45" spans="1:14" s="2" customFormat="1" ht="12" customHeight="1">
      <c r="A45" s="170">
        <v>0.5395833333333333</v>
      </c>
      <c r="B45" s="236" t="s">
        <v>2753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237"/>
    </row>
    <row r="46" spans="1:14" s="2" customFormat="1" ht="12" customHeight="1">
      <c r="A46" s="11"/>
      <c r="B46" s="234" t="s">
        <v>2752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5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 t="s">
        <v>2751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27" t="s">
        <v>2750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1" customFormat="1" ht="11.25">
      <c r="B55" s="10" t="s">
        <v>2749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2748</v>
      </c>
      <c r="N55" s="88" t="s">
        <v>129</v>
      </c>
      <c r="O55" s="7"/>
    </row>
    <row r="56" spans="2:15" s="53" customFormat="1" ht="21.75" customHeight="1">
      <c r="B56" s="71" t="s">
        <v>2747</v>
      </c>
      <c r="C56" s="89" t="s">
        <v>2745</v>
      </c>
      <c r="D56" s="89" t="s">
        <v>2744</v>
      </c>
      <c r="E56" s="92" t="s">
        <v>2746</v>
      </c>
      <c r="F56" s="89" t="s">
        <v>2745</v>
      </c>
      <c r="G56" s="93" t="s">
        <v>2744</v>
      </c>
      <c r="H56" s="93" t="s">
        <v>2743</v>
      </c>
      <c r="I56" s="93" t="s">
        <v>2742</v>
      </c>
      <c r="J56" s="219" t="s">
        <v>2741</v>
      </c>
      <c r="K56" s="220"/>
      <c r="L56" s="221"/>
      <c r="M56" s="222" t="s">
        <v>55</v>
      </c>
      <c r="N56" s="223"/>
      <c r="O56" s="8"/>
    </row>
    <row r="57" spans="2:15" s="51" customFormat="1" ht="22.5" customHeight="1">
      <c r="B57" s="98" t="s">
        <v>2740</v>
      </c>
      <c r="C57" s="55">
        <v>-156.6</v>
      </c>
      <c r="D57" s="55">
        <v>-162.2</v>
      </c>
      <c r="E57" s="96" t="s">
        <v>2739</v>
      </c>
      <c r="F57" s="55">
        <v>24.831</v>
      </c>
      <c r="G57" s="55">
        <v>24.4</v>
      </c>
      <c r="H57" s="97" t="s">
        <v>2738</v>
      </c>
      <c r="I57" s="142">
        <v>1</v>
      </c>
      <c r="J57" s="56" t="s">
        <v>2737</v>
      </c>
      <c r="K57" s="207">
        <v>7.2</v>
      </c>
      <c r="L57" s="208"/>
      <c r="M57" s="207" t="s">
        <v>2736</v>
      </c>
      <c r="N57" s="209"/>
      <c r="O57" s="7"/>
    </row>
    <row r="58" spans="2:15" s="51" customFormat="1" ht="22.5" customHeight="1">
      <c r="B58" s="98" t="s">
        <v>2735</v>
      </c>
      <c r="C58" s="55">
        <v>-151.4</v>
      </c>
      <c r="D58" s="55">
        <v>-156.9</v>
      </c>
      <c r="E58" s="97" t="s">
        <v>2734</v>
      </c>
      <c r="F58" s="142">
        <v>31</v>
      </c>
      <c r="G58" s="142">
        <v>34</v>
      </c>
      <c r="H58" s="97" t="s">
        <v>2733</v>
      </c>
      <c r="I58" s="142">
        <v>0</v>
      </c>
      <c r="J58" s="56" t="s">
        <v>2732</v>
      </c>
      <c r="K58" s="207">
        <v>7.2</v>
      </c>
      <c r="L58" s="208"/>
      <c r="M58" s="207" t="s">
        <v>2731</v>
      </c>
      <c r="N58" s="209"/>
      <c r="O58" s="7"/>
    </row>
    <row r="59" spans="2:15" s="51" customFormat="1" ht="22.5" customHeight="1">
      <c r="B59" s="98" t="s">
        <v>2730</v>
      </c>
      <c r="C59" s="55">
        <v>-208.1</v>
      </c>
      <c r="D59" s="55">
        <v>-209.6</v>
      </c>
      <c r="E59" s="97" t="s">
        <v>2729</v>
      </c>
      <c r="F59" s="57">
        <v>20</v>
      </c>
      <c r="G59" s="57">
        <v>20</v>
      </c>
      <c r="H59" s="97" t="s">
        <v>183</v>
      </c>
      <c r="I59" s="142">
        <v>0</v>
      </c>
      <c r="J59" s="58" t="s">
        <v>2728</v>
      </c>
      <c r="K59" s="207">
        <v>7.2</v>
      </c>
      <c r="L59" s="208"/>
      <c r="M59" s="207" t="s">
        <v>2727</v>
      </c>
      <c r="N59" s="209"/>
      <c r="O59" s="7"/>
    </row>
    <row r="60" spans="2:15" s="51" customFormat="1" ht="22.5" customHeight="1">
      <c r="B60" s="98" t="s">
        <v>2726</v>
      </c>
      <c r="C60" s="55">
        <v>-115</v>
      </c>
      <c r="D60" s="55">
        <v>-125.5</v>
      </c>
      <c r="E60" s="97" t="s">
        <v>2725</v>
      </c>
      <c r="F60" s="57">
        <v>50</v>
      </c>
      <c r="G60" s="57">
        <v>40</v>
      </c>
      <c r="H60" s="97" t="s">
        <v>2724</v>
      </c>
      <c r="I60" s="142">
        <v>0</v>
      </c>
      <c r="J60" s="56" t="s">
        <v>2723</v>
      </c>
      <c r="K60" s="207">
        <v>7.2</v>
      </c>
      <c r="L60" s="208"/>
      <c r="M60" s="207" t="s">
        <v>2722</v>
      </c>
      <c r="N60" s="209"/>
      <c r="O60" s="7"/>
    </row>
    <row r="61" spans="2:15" s="51" customFormat="1" ht="22.5" customHeight="1">
      <c r="B61" s="98" t="s">
        <v>2721</v>
      </c>
      <c r="C61" s="55">
        <v>34.5</v>
      </c>
      <c r="D61" s="55">
        <v>27.9</v>
      </c>
      <c r="E61" s="97" t="s">
        <v>2720</v>
      </c>
      <c r="F61" s="57">
        <v>50</v>
      </c>
      <c r="G61" s="57">
        <v>45</v>
      </c>
      <c r="H61" s="96" t="s">
        <v>2719</v>
      </c>
      <c r="I61" s="144">
        <v>1</v>
      </c>
      <c r="J61" s="210" t="s">
        <v>2718</v>
      </c>
      <c r="K61" s="184"/>
      <c r="L61" s="185"/>
      <c r="M61" s="185"/>
      <c r="N61" s="186"/>
      <c r="O61" s="7"/>
    </row>
    <row r="62" spans="2:15" s="51" customFormat="1" ht="22.5" customHeight="1">
      <c r="B62" s="98" t="s">
        <v>2717</v>
      </c>
      <c r="C62" s="55">
        <v>30</v>
      </c>
      <c r="D62" s="55">
        <v>24</v>
      </c>
      <c r="E62" s="97" t="s">
        <v>2716</v>
      </c>
      <c r="F62" s="57">
        <v>270</v>
      </c>
      <c r="G62" s="57">
        <v>270</v>
      </c>
      <c r="H62" s="96" t="s">
        <v>2715</v>
      </c>
      <c r="I62" s="144">
        <v>0</v>
      </c>
      <c r="J62" s="211"/>
      <c r="K62" s="199"/>
      <c r="L62" s="200"/>
      <c r="M62" s="200"/>
      <c r="N62" s="201"/>
      <c r="O62" s="7"/>
    </row>
    <row r="63" spans="2:15" s="51" customFormat="1" ht="22.5" customHeight="1">
      <c r="B63" s="98" t="s">
        <v>2714</v>
      </c>
      <c r="C63" s="55">
        <v>27</v>
      </c>
      <c r="D63" s="55">
        <v>21.2</v>
      </c>
      <c r="E63" s="97" t="s">
        <v>2713</v>
      </c>
      <c r="F63" s="59">
        <v>4.4</v>
      </c>
      <c r="G63" s="59">
        <v>4.6</v>
      </c>
      <c r="H63" s="96" t="s">
        <v>2712</v>
      </c>
      <c r="I63" s="144">
        <v>0</v>
      </c>
      <c r="J63" s="211"/>
      <c r="K63" s="199"/>
      <c r="L63" s="200"/>
      <c r="M63" s="200"/>
      <c r="N63" s="201"/>
      <c r="O63" s="7"/>
    </row>
    <row r="64" spans="2:15" s="51" customFormat="1" ht="22.5" customHeight="1">
      <c r="B64" s="98" t="s">
        <v>2711</v>
      </c>
      <c r="C64" s="55">
        <v>26.2</v>
      </c>
      <c r="D64" s="55">
        <v>20.6</v>
      </c>
      <c r="E64" s="97" t="s">
        <v>2710</v>
      </c>
      <c r="F64" s="59">
        <v>0.5</v>
      </c>
      <c r="G64" s="61">
        <v>0.5</v>
      </c>
      <c r="H64" s="101"/>
      <c r="I64" s="87"/>
      <c r="J64" s="211"/>
      <c r="K64" s="199"/>
      <c r="L64" s="200"/>
      <c r="M64" s="200"/>
      <c r="N64" s="201"/>
      <c r="O64" s="7"/>
    </row>
    <row r="65" spans="2:15" s="51" customFormat="1" ht="22.5" customHeight="1">
      <c r="B65" s="99" t="s">
        <v>2709</v>
      </c>
      <c r="C65" s="60">
        <v>1.96E-05</v>
      </c>
      <c r="D65" s="60">
        <v>1.87E-05</v>
      </c>
      <c r="E65" s="96" t="s">
        <v>2708</v>
      </c>
      <c r="F65" s="55">
        <v>26.4</v>
      </c>
      <c r="G65" s="61">
        <v>15.5</v>
      </c>
      <c r="H65" s="97" t="s">
        <v>2707</v>
      </c>
      <c r="I65" s="61" t="s">
        <v>2703</v>
      </c>
      <c r="J65" s="211"/>
      <c r="K65" s="199"/>
      <c r="L65" s="200"/>
      <c r="M65" s="200"/>
      <c r="N65" s="201"/>
      <c r="O65" s="7"/>
    </row>
    <row r="66" spans="2:15" s="51" customFormat="1" ht="22.5" customHeight="1">
      <c r="B66" s="100" t="s">
        <v>2706</v>
      </c>
      <c r="C66" s="72">
        <v>500</v>
      </c>
      <c r="D66" s="134"/>
      <c r="E66" s="102" t="s">
        <v>2705</v>
      </c>
      <c r="F66" s="141">
        <v>43.7</v>
      </c>
      <c r="G66" s="169">
        <v>76.3</v>
      </c>
      <c r="H66" s="102" t="s">
        <v>2704</v>
      </c>
      <c r="I66" s="143" t="s">
        <v>2703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2702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2701</v>
      </c>
      <c r="C69" s="67" t="s">
        <v>2700</v>
      </c>
      <c r="D69" s="67" t="s">
        <v>2699</v>
      </c>
      <c r="E69" s="67" t="s">
        <v>2698</v>
      </c>
      <c r="F69" s="67" t="s">
        <v>2697</v>
      </c>
      <c r="G69" s="67" t="s">
        <v>2696</v>
      </c>
      <c r="H69" s="67" t="s">
        <v>2695</v>
      </c>
      <c r="I69" s="82" t="s">
        <v>2694</v>
      </c>
      <c r="J69" s="67" t="s">
        <v>2693</v>
      </c>
      <c r="K69" s="82" t="s">
        <v>2692</v>
      </c>
      <c r="L69" s="82" t="s">
        <v>2691</v>
      </c>
      <c r="M69" s="67" t="s">
        <v>2690</v>
      </c>
      <c r="N69" s="83" t="s">
        <v>2689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2688</v>
      </c>
      <c r="C71" s="70" t="s">
        <v>2687</v>
      </c>
      <c r="D71" s="69" t="s">
        <v>2686</v>
      </c>
      <c r="E71" s="70" t="s">
        <v>2685</v>
      </c>
      <c r="F71" s="70" t="s">
        <v>2684</v>
      </c>
      <c r="G71" s="70" t="s">
        <v>2683</v>
      </c>
      <c r="H71" s="70" t="s">
        <v>2682</v>
      </c>
      <c r="I71" s="70" t="s">
        <v>2681</v>
      </c>
      <c r="J71" s="70" t="s">
        <v>2680</v>
      </c>
      <c r="K71" s="70" t="s">
        <v>2679</v>
      </c>
      <c r="L71" s="70" t="s">
        <v>2678</v>
      </c>
      <c r="M71" s="70" t="s">
        <v>2677</v>
      </c>
      <c r="N71" s="86" t="s">
        <v>2676</v>
      </c>
    </row>
    <row r="72" spans="1:14" s="2" customFormat="1" ht="24" customHeight="1">
      <c r="A72" s="11"/>
      <c r="B72" s="150">
        <v>0</v>
      </c>
      <c r="C72" s="151">
        <v>0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2675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2" t="s">
        <v>2674</v>
      </c>
      <c r="C75" s="192"/>
      <c r="D75" s="153">
        <v>0</v>
      </c>
      <c r="E75" s="192" t="s">
        <v>2673</v>
      </c>
      <c r="F75" s="192"/>
      <c r="G75" s="156">
        <v>0</v>
      </c>
      <c r="H75" s="192" t="s">
        <v>2672</v>
      </c>
      <c r="I75" s="192"/>
      <c r="J75" s="153">
        <v>0</v>
      </c>
      <c r="K75" s="192" t="s">
        <v>2671</v>
      </c>
      <c r="L75" s="192"/>
      <c r="M75" s="158">
        <v>0</v>
      </c>
      <c r="N75" s="62"/>
      <c r="O75" s="9"/>
    </row>
    <row r="76" spans="2:15" s="51" customFormat="1" ht="18.75" customHeight="1">
      <c r="B76" s="179" t="s">
        <v>2670</v>
      </c>
      <c r="C76" s="180"/>
      <c r="D76" s="154">
        <v>0</v>
      </c>
      <c r="E76" s="180" t="s">
        <v>2669</v>
      </c>
      <c r="F76" s="180"/>
      <c r="G76" s="154">
        <v>0</v>
      </c>
      <c r="H76" s="180" t="s">
        <v>2668</v>
      </c>
      <c r="I76" s="180"/>
      <c r="J76" s="154">
        <v>0</v>
      </c>
      <c r="K76" s="180" t="s">
        <v>2667</v>
      </c>
      <c r="L76" s="180"/>
      <c r="M76" s="159">
        <v>0</v>
      </c>
      <c r="N76" s="62"/>
      <c r="O76" s="9"/>
    </row>
    <row r="77" spans="2:15" s="51" customFormat="1" ht="18.75" customHeight="1">
      <c r="B77" s="179" t="s">
        <v>2666</v>
      </c>
      <c r="C77" s="180"/>
      <c r="D77" s="154">
        <v>0</v>
      </c>
      <c r="E77" s="180" t="s">
        <v>2665</v>
      </c>
      <c r="F77" s="180"/>
      <c r="G77" s="154">
        <v>0</v>
      </c>
      <c r="H77" s="180" t="s">
        <v>2664</v>
      </c>
      <c r="I77" s="180"/>
      <c r="J77" s="157">
        <v>0</v>
      </c>
      <c r="K77" s="180" t="s">
        <v>2663</v>
      </c>
      <c r="L77" s="180"/>
      <c r="M77" s="159">
        <v>0</v>
      </c>
      <c r="N77" s="62"/>
      <c r="O77" s="9"/>
    </row>
    <row r="78" spans="2:15" s="51" customFormat="1" ht="18.75" customHeight="1">
      <c r="B78" s="179" t="s">
        <v>2662</v>
      </c>
      <c r="C78" s="180"/>
      <c r="D78" s="154">
        <v>0</v>
      </c>
      <c r="E78" s="180" t="s">
        <v>2661</v>
      </c>
      <c r="F78" s="180"/>
      <c r="G78" s="154">
        <v>0</v>
      </c>
      <c r="H78" s="180" t="s">
        <v>2660</v>
      </c>
      <c r="I78" s="180"/>
      <c r="J78" s="154">
        <v>0</v>
      </c>
      <c r="K78" s="180" t="s">
        <v>2659</v>
      </c>
      <c r="L78" s="180"/>
      <c r="M78" s="159">
        <v>0</v>
      </c>
      <c r="N78" s="62"/>
      <c r="O78" s="9"/>
    </row>
    <row r="79" spans="2:15" s="51" customFormat="1" ht="18.75" customHeight="1">
      <c r="B79" s="179" t="s">
        <v>2658</v>
      </c>
      <c r="C79" s="180"/>
      <c r="D79" s="154">
        <v>0</v>
      </c>
      <c r="E79" s="180" t="s">
        <v>2657</v>
      </c>
      <c r="F79" s="180"/>
      <c r="G79" s="154">
        <v>0</v>
      </c>
      <c r="H79" s="180" t="s">
        <v>2656</v>
      </c>
      <c r="I79" s="180"/>
      <c r="J79" s="157">
        <v>0</v>
      </c>
      <c r="K79" s="180" t="s">
        <v>2655</v>
      </c>
      <c r="L79" s="180"/>
      <c r="M79" s="159">
        <v>0</v>
      </c>
      <c r="N79" s="62"/>
      <c r="O79" s="9"/>
    </row>
    <row r="80" spans="2:15" s="51" customFormat="1" ht="18.75" customHeight="1">
      <c r="B80" s="179" t="s">
        <v>2654</v>
      </c>
      <c r="C80" s="180"/>
      <c r="D80" s="154">
        <v>0</v>
      </c>
      <c r="E80" s="180" t="s">
        <v>2653</v>
      </c>
      <c r="F80" s="180"/>
      <c r="G80" s="154">
        <v>0</v>
      </c>
      <c r="H80" s="180" t="s">
        <v>2652</v>
      </c>
      <c r="I80" s="180"/>
      <c r="J80" s="157">
        <v>0</v>
      </c>
      <c r="K80" s="180" t="s">
        <v>2651</v>
      </c>
      <c r="L80" s="180"/>
      <c r="M80" s="159">
        <v>0</v>
      </c>
      <c r="N80" s="62"/>
      <c r="O80" s="9"/>
    </row>
    <row r="81" spans="2:15" s="51" customFormat="1" ht="18.75" customHeight="1">
      <c r="B81" s="179" t="s">
        <v>2650</v>
      </c>
      <c r="C81" s="180"/>
      <c r="D81" s="154">
        <v>0</v>
      </c>
      <c r="E81" s="180" t="s">
        <v>2649</v>
      </c>
      <c r="F81" s="180"/>
      <c r="G81" s="154">
        <v>0</v>
      </c>
      <c r="H81" s="180" t="s">
        <v>2648</v>
      </c>
      <c r="I81" s="180"/>
      <c r="J81" s="154">
        <v>0</v>
      </c>
      <c r="K81" s="180" t="s">
        <v>2647</v>
      </c>
      <c r="L81" s="180"/>
      <c r="M81" s="159">
        <v>0</v>
      </c>
      <c r="N81" s="62"/>
      <c r="O81" s="166"/>
    </row>
    <row r="82" spans="2:15" s="51" customFormat="1" ht="18.75" customHeight="1">
      <c r="B82" s="206" t="s">
        <v>2646</v>
      </c>
      <c r="C82" s="188"/>
      <c r="D82" s="155">
        <v>0</v>
      </c>
      <c r="E82" s="188" t="s">
        <v>2645</v>
      </c>
      <c r="F82" s="188"/>
      <c r="G82" s="155">
        <v>0</v>
      </c>
      <c r="H82" s="188" t="s">
        <v>2644</v>
      </c>
      <c r="I82" s="188"/>
      <c r="J82" s="155">
        <v>0</v>
      </c>
      <c r="K82" s="188"/>
      <c r="L82" s="188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1.25">
      <c r="B84" s="10" t="s">
        <v>2643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81" t="s">
        <v>2642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3"/>
      <c r="O85" s="7"/>
    </row>
    <row r="86" spans="2:15" s="51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1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1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1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1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1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1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1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1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1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1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1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1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1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1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00"/>
  <sheetViews>
    <sheetView zoomScale="130" zoomScaleNormal="130" workbookViewId="0" topLeftCell="A6">
      <selection activeCell="C12" sqref="C12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44127</v>
      </c>
      <c r="D3" s="231"/>
      <c r="E3" s="12"/>
      <c r="F3" s="12"/>
      <c r="G3" s="12"/>
      <c r="H3" s="11"/>
      <c r="I3" s="11"/>
      <c r="J3" s="11"/>
      <c r="K3" s="108" t="s">
        <v>37</v>
      </c>
      <c r="L3" s="167">
        <f>(M31-(M32+M33))/M31*100</f>
        <v>0</v>
      </c>
      <c r="M3" s="109" t="s">
        <v>38</v>
      </c>
      <c r="N3" s="16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204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149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139</v>
      </c>
    </row>
    <row r="9" spans="1:14" s="2" customFormat="1" ht="13.5" customHeight="1">
      <c r="A9" s="11"/>
      <c r="B9" s="17" t="s">
        <v>8</v>
      </c>
      <c r="C9" s="25">
        <v>0.41111111111111115</v>
      </c>
      <c r="D9" s="26" t="s">
        <v>430</v>
      </c>
      <c r="E9" s="26">
        <v>17.2</v>
      </c>
      <c r="F9" s="26">
        <v>80.2</v>
      </c>
      <c r="G9" s="27" t="s">
        <v>648</v>
      </c>
      <c r="H9" s="26">
        <v>13.6</v>
      </c>
      <c r="I9" s="28">
        <v>50</v>
      </c>
      <c r="J9" s="29">
        <v>16</v>
      </c>
      <c r="K9" s="11"/>
      <c r="L9" s="21">
        <v>2</v>
      </c>
      <c r="M9" s="73" t="s">
        <v>2</v>
      </c>
      <c r="N9" s="74" t="s">
        <v>140</v>
      </c>
    </row>
    <row r="10" spans="1:15" s="2" customFormat="1" ht="13.5" customHeight="1">
      <c r="A10" s="11"/>
      <c r="B10" s="17" t="s">
        <v>39</v>
      </c>
      <c r="C10" s="25">
        <v>0.5833333333333334</v>
      </c>
      <c r="D10" s="26" t="s">
        <v>430</v>
      </c>
      <c r="E10" s="26">
        <v>13.2</v>
      </c>
      <c r="F10" s="26">
        <v>90.3</v>
      </c>
      <c r="G10" s="27" t="s">
        <v>848</v>
      </c>
      <c r="H10" s="26">
        <v>1.8</v>
      </c>
      <c r="I10" s="11"/>
      <c r="J10" s="30">
        <v>8</v>
      </c>
      <c r="K10" s="11"/>
      <c r="L10" s="21">
        <v>4</v>
      </c>
      <c r="M10" s="73" t="s">
        <v>33</v>
      </c>
      <c r="N10" s="22" t="s">
        <v>101</v>
      </c>
      <c r="O10" s="3"/>
    </row>
    <row r="11" spans="1:15" s="2" customFormat="1" ht="13.5" customHeight="1" thickBot="1">
      <c r="A11" s="11"/>
      <c r="B11" s="31" t="s">
        <v>9</v>
      </c>
      <c r="C11" s="32">
        <v>0.6520833333333333</v>
      </c>
      <c r="D11" s="33" t="s">
        <v>430</v>
      </c>
      <c r="E11" s="33">
        <v>13.8</v>
      </c>
      <c r="F11" s="33">
        <v>86.8</v>
      </c>
      <c r="G11" s="27" t="s">
        <v>645</v>
      </c>
      <c r="H11" s="33">
        <v>3.2</v>
      </c>
      <c r="I11" s="11"/>
      <c r="J11" s="168">
        <v>8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24.240972222222222</v>
      </c>
      <c r="D12" s="36" t="e">
        <f>AVERAGE(D9:D11)</f>
        <v>#DIV/0!</v>
      </c>
      <c r="E12" s="36">
        <f>AVERAGE(E9:E11)</f>
        <v>14.733333333333334</v>
      </c>
      <c r="F12" s="37">
        <f>AVERAGE(F9:F11)</f>
        <v>85.76666666666667</v>
      </c>
      <c r="G12" s="11"/>
      <c r="H12" s="38">
        <f>AVERAGE(H9:H11)</f>
        <v>6.2</v>
      </c>
      <c r="I12" s="11"/>
      <c r="J12" s="39">
        <f>AVERAGE(J9:J11)</f>
        <v>10.666666666666666</v>
      </c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45"/>
      <c r="I14" s="45"/>
      <c r="J14" s="45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72</v>
      </c>
      <c r="D15" s="41" t="s">
        <v>75</v>
      </c>
      <c r="E15" s="41" t="s">
        <v>76</v>
      </c>
      <c r="F15" s="41" t="s">
        <v>77</v>
      </c>
      <c r="G15" s="41" t="s">
        <v>78</v>
      </c>
      <c r="H15" s="41" t="s">
        <v>79</v>
      </c>
      <c r="I15" s="41" t="s">
        <v>80</v>
      </c>
      <c r="J15" s="41" t="s">
        <v>81</v>
      </c>
      <c r="K15" s="41" t="s">
        <v>82</v>
      </c>
      <c r="L15" s="41" t="s">
        <v>83</v>
      </c>
      <c r="M15" s="41" t="s">
        <v>135</v>
      </c>
      <c r="N15" s="40" t="s">
        <v>74</v>
      </c>
    </row>
    <row r="16" spans="1:14" s="2" customFormat="1" ht="18.75" customHeight="1">
      <c r="A16" s="11"/>
      <c r="B16" s="63" t="s">
        <v>11</v>
      </c>
      <c r="C16" s="163" t="s">
        <v>73</v>
      </c>
      <c r="D16" s="163" t="s">
        <v>200</v>
      </c>
      <c r="E16" s="163" t="s">
        <v>202</v>
      </c>
      <c r="F16" s="163"/>
      <c r="G16" s="163"/>
      <c r="H16" s="163"/>
      <c r="I16" s="163"/>
      <c r="J16" s="163"/>
      <c r="K16" s="163"/>
      <c r="L16" s="163"/>
      <c r="M16" s="163"/>
      <c r="N16" s="163" t="s">
        <v>73</v>
      </c>
    </row>
    <row r="17" spans="1:14" s="2" customFormat="1" ht="13.5" customHeight="1">
      <c r="A17" s="11"/>
      <c r="B17" s="63" t="s">
        <v>18</v>
      </c>
      <c r="C17" s="25">
        <v>0.3229166666666667</v>
      </c>
      <c r="D17" s="25">
        <v>0.32430555555555557</v>
      </c>
      <c r="E17" s="25">
        <v>0.6416666666666667</v>
      </c>
      <c r="F17" s="25"/>
      <c r="G17" s="25"/>
      <c r="H17" s="25"/>
      <c r="I17" s="25"/>
      <c r="J17" s="25"/>
      <c r="K17" s="25"/>
      <c r="L17" s="25"/>
      <c r="M17" s="25"/>
      <c r="N17" s="25">
        <v>0.6479166666666667</v>
      </c>
    </row>
    <row r="18" spans="1:14" s="2" customFormat="1" ht="13.5" customHeight="1">
      <c r="A18" s="11"/>
      <c r="B18" s="63" t="s">
        <v>12</v>
      </c>
      <c r="C18" s="43">
        <v>41569</v>
      </c>
      <c r="D18" s="42">
        <v>41570</v>
      </c>
      <c r="E18" s="42">
        <v>41575</v>
      </c>
      <c r="F18" s="42"/>
      <c r="G18" s="42"/>
      <c r="H18" s="42"/>
      <c r="I18" s="42"/>
      <c r="J18" s="42"/>
      <c r="K18" s="42"/>
      <c r="L18" s="42"/>
      <c r="M18" s="42"/>
      <c r="N18" s="42">
        <v>41583</v>
      </c>
    </row>
    <row r="19" spans="1:14" s="2" customFormat="1" ht="13.5" customHeight="1" thickBot="1">
      <c r="A19" s="11"/>
      <c r="B19" s="64" t="s">
        <v>13</v>
      </c>
      <c r="C19" s="135"/>
      <c r="D19" s="43">
        <v>41574</v>
      </c>
      <c r="E19" s="43">
        <v>41582</v>
      </c>
      <c r="F19" s="43"/>
      <c r="G19" s="43"/>
      <c r="H19" s="43"/>
      <c r="I19" s="43"/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136</v>
      </c>
      <c r="C20" s="137"/>
      <c r="D20" s="138">
        <f aca="true" t="shared" si="0" ref="D20:M20">IF(ISNUMBER(D18),D19-D18+1,"")</f>
        <v>5</v>
      </c>
      <c r="E20" s="44">
        <f t="shared" si="0"/>
        <v>8</v>
      </c>
      <c r="F20" s="44">
        <f t="shared" si="0"/>
      </c>
      <c r="G20" s="44">
        <f t="shared" si="0"/>
      </c>
      <c r="H20" s="44">
        <f t="shared" si="0"/>
      </c>
      <c r="I20" s="44">
        <f t="shared" si="0"/>
      </c>
      <c r="J20" s="44">
        <f t="shared" si="0"/>
      </c>
      <c r="K20" s="44">
        <f t="shared" si="0"/>
      </c>
      <c r="L20" s="44">
        <f t="shared" si="0"/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89</v>
      </c>
      <c r="C22" s="75" t="s">
        <v>90</v>
      </c>
      <c r="D22" s="76" t="s">
        <v>91</v>
      </c>
      <c r="E22" s="77" t="s">
        <v>92</v>
      </c>
      <c r="F22" s="196" t="s">
        <v>134</v>
      </c>
      <c r="G22" s="197"/>
      <c r="H22" s="198"/>
      <c r="I22" s="81" t="s">
        <v>90</v>
      </c>
      <c r="J22" s="76" t="s">
        <v>91</v>
      </c>
      <c r="K22" s="76" t="s">
        <v>92</v>
      </c>
      <c r="L22" s="196" t="s">
        <v>134</v>
      </c>
      <c r="M22" s="197"/>
      <c r="N22" s="198"/>
    </row>
    <row r="23" spans="1:14" s="2" customFormat="1" ht="18.75" customHeight="1">
      <c r="A23" s="11"/>
      <c r="B23" s="214"/>
      <c r="C23" s="161"/>
      <c r="D23" s="161"/>
      <c r="E23" s="20" t="s">
        <v>94</v>
      </c>
      <c r="F23" s="189"/>
      <c r="G23" s="190"/>
      <c r="H23" s="191"/>
      <c r="I23" s="80"/>
      <c r="J23" s="20"/>
      <c r="K23" s="20" t="s">
        <v>93</v>
      </c>
      <c r="L23" s="189"/>
      <c r="M23" s="190"/>
      <c r="N23" s="191"/>
    </row>
    <row r="24" spans="1:14" s="2" customFormat="1" ht="18.75" customHeight="1">
      <c r="A24" s="11"/>
      <c r="B24" s="214"/>
      <c r="C24" s="162"/>
      <c r="D24" s="162"/>
      <c r="E24" s="78" t="s">
        <v>98</v>
      </c>
      <c r="F24" s="189"/>
      <c r="G24" s="190"/>
      <c r="H24" s="191"/>
      <c r="I24" s="80"/>
      <c r="J24" s="20"/>
      <c r="K24" s="79" t="s">
        <v>95</v>
      </c>
      <c r="L24" s="189"/>
      <c r="M24" s="190"/>
      <c r="N24" s="191"/>
    </row>
    <row r="25" spans="1:14" s="2" customFormat="1" ht="18.75" customHeight="1">
      <c r="A25" s="11" t="s">
        <v>96</v>
      </c>
      <c r="B25" s="214"/>
      <c r="C25" s="161"/>
      <c r="D25" s="161"/>
      <c r="E25" s="20" t="s">
        <v>95</v>
      </c>
      <c r="F25" s="189"/>
      <c r="G25" s="190"/>
      <c r="H25" s="191"/>
      <c r="I25" s="80"/>
      <c r="J25" s="20"/>
      <c r="K25" s="20" t="s">
        <v>98</v>
      </c>
      <c r="L25" s="189"/>
      <c r="M25" s="190"/>
      <c r="N25" s="191"/>
    </row>
    <row r="26" spans="1:14" s="2" customFormat="1" ht="18.75" customHeight="1">
      <c r="A26" s="11"/>
      <c r="B26" s="215"/>
      <c r="C26" s="161"/>
      <c r="D26" s="161"/>
      <c r="E26" s="165" t="s">
        <v>93</v>
      </c>
      <c r="F26" s="189"/>
      <c r="G26" s="190"/>
      <c r="H26" s="191"/>
      <c r="I26" s="80"/>
      <c r="J26" s="20"/>
      <c r="K26" s="20" t="s">
        <v>94</v>
      </c>
      <c r="L26" s="189"/>
      <c r="M26" s="190"/>
      <c r="N26" s="191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70"/>
    </row>
    <row r="29" spans="1:14" s="2" customFormat="1" ht="13.5" customHeight="1">
      <c r="A29" s="11"/>
      <c r="B29" s="104"/>
      <c r="C29" s="111" t="s">
        <v>16</v>
      </c>
      <c r="D29" s="112" t="s">
        <v>189</v>
      </c>
      <c r="E29" s="112" t="s">
        <v>190</v>
      </c>
      <c r="F29" s="112" t="s">
        <v>191</v>
      </c>
      <c r="G29" s="112" t="s">
        <v>192</v>
      </c>
      <c r="H29" s="112" t="s">
        <v>193</v>
      </c>
      <c r="I29" s="112" t="s">
        <v>148</v>
      </c>
      <c r="J29" s="112" t="s">
        <v>147</v>
      </c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143</v>
      </c>
      <c r="C30" s="123"/>
      <c r="D30" s="124"/>
      <c r="E30" s="124"/>
      <c r="F30" s="124"/>
      <c r="G30" s="124"/>
      <c r="H30" s="124"/>
      <c r="I30" s="124"/>
      <c r="J30" s="124"/>
      <c r="K30" s="124">
        <v>0.3347222222222222</v>
      </c>
      <c r="L30" s="125"/>
      <c r="M30" s="117">
        <f>SUM(C30:L30)</f>
        <v>0.3347222222222222</v>
      </c>
      <c r="N30" s="126"/>
    </row>
    <row r="31" spans="1:14" s="2" customFormat="1" ht="13.5" customHeight="1">
      <c r="A31" s="11"/>
      <c r="B31" s="106" t="s">
        <v>34</v>
      </c>
      <c r="C31" s="114"/>
      <c r="D31" s="32"/>
      <c r="E31" s="32"/>
      <c r="F31" s="32"/>
      <c r="G31" s="32"/>
      <c r="H31" s="32"/>
      <c r="I31" s="32"/>
      <c r="J31" s="32"/>
      <c r="K31" s="32">
        <v>0.3347222222222222</v>
      </c>
      <c r="L31" s="115"/>
      <c r="M31" s="118">
        <f>SUM(C31:L31)</f>
        <v>0.3347222222222222</v>
      </c>
      <c r="N31" s="122"/>
    </row>
    <row r="32" spans="1:15" s="2" customFormat="1" ht="13.5" customHeight="1">
      <c r="A32" s="11"/>
      <c r="B32" s="107" t="s">
        <v>35</v>
      </c>
      <c r="C32" s="130"/>
      <c r="D32" s="131"/>
      <c r="E32" s="131"/>
      <c r="F32" s="131"/>
      <c r="G32" s="131"/>
      <c r="H32" s="131"/>
      <c r="I32" s="131"/>
      <c r="J32" s="131"/>
      <c r="K32" s="131">
        <v>0.3347222222222222</v>
      </c>
      <c r="L32" s="132"/>
      <c r="M32" s="133">
        <f>SUM(C32:L32)</f>
        <v>0.3347222222222222</v>
      </c>
      <c r="N32" s="120"/>
      <c r="O32" s="4"/>
    </row>
    <row r="33" spans="1:15" s="2" customFormat="1" ht="13.5" customHeight="1" thickBot="1">
      <c r="A33" s="11"/>
      <c r="B33" s="110" t="s">
        <v>36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24" t="s">
        <v>142</v>
      </c>
      <c r="C35" s="194" t="s">
        <v>2813</v>
      </c>
      <c r="D35" s="195"/>
      <c r="E35" s="194"/>
      <c r="F35" s="195"/>
      <c r="G35" s="194"/>
      <c r="H35" s="195"/>
      <c r="I35" s="194"/>
      <c r="J35" s="195"/>
      <c r="K35" s="194"/>
      <c r="L35" s="195"/>
      <c r="M35" s="194"/>
      <c r="N35" s="195"/>
    </row>
    <row r="36" spans="1:14" s="2" customFormat="1" ht="19.5" customHeight="1">
      <c r="A36" s="11"/>
      <c r="B36" s="225"/>
      <c r="C36" s="194"/>
      <c r="D36" s="195"/>
      <c r="E36" s="194"/>
      <c r="F36" s="195"/>
      <c r="G36" s="194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6"/>
      <c r="C42" s="47"/>
      <c r="D42" s="48"/>
      <c r="E42" s="48"/>
      <c r="F42" s="47"/>
      <c r="G42" s="48"/>
      <c r="H42" s="48"/>
      <c r="I42" s="47"/>
      <c r="J42" s="48"/>
      <c r="K42" s="47"/>
      <c r="L42" s="47"/>
      <c r="M42" s="47"/>
      <c r="N42" s="11"/>
    </row>
    <row r="43" spans="1:14" s="2" customFormat="1" ht="15">
      <c r="A43" s="11"/>
      <c r="B43" s="193" t="s">
        <v>141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>
        <v>4</v>
      </c>
      <c r="B44" s="232" t="s">
        <v>2812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233"/>
    </row>
    <row r="45" spans="1:14" s="2" customFormat="1" ht="12" customHeight="1">
      <c r="A45" s="170">
        <v>0.5395833333333333</v>
      </c>
      <c r="B45" s="236" t="s">
        <v>2811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237"/>
    </row>
    <row r="46" spans="1:14" s="2" customFormat="1" ht="12" customHeight="1">
      <c r="A46" s="11"/>
      <c r="B46" s="23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5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 t="s">
        <v>2564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27" t="s">
        <v>2563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1" customFormat="1" ht="11.25">
      <c r="B55" s="10" t="s">
        <v>49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133</v>
      </c>
      <c r="N55" s="88" t="s">
        <v>129</v>
      </c>
      <c r="O55" s="7"/>
    </row>
    <row r="56" spans="2:15" s="53" customFormat="1" ht="21.75" customHeight="1">
      <c r="B56" s="71" t="s">
        <v>85</v>
      </c>
      <c r="C56" s="89" t="s">
        <v>50</v>
      </c>
      <c r="D56" s="89" t="s">
        <v>51</v>
      </c>
      <c r="E56" s="92" t="s">
        <v>138</v>
      </c>
      <c r="F56" s="89" t="s">
        <v>50</v>
      </c>
      <c r="G56" s="93" t="s">
        <v>51</v>
      </c>
      <c r="H56" s="93" t="s">
        <v>52</v>
      </c>
      <c r="I56" s="93" t="s">
        <v>53</v>
      </c>
      <c r="J56" s="219" t="s">
        <v>54</v>
      </c>
      <c r="K56" s="220"/>
      <c r="L56" s="221"/>
      <c r="M56" s="222" t="s">
        <v>55</v>
      </c>
      <c r="N56" s="223"/>
      <c r="O56" s="8"/>
    </row>
    <row r="57" spans="2:15" s="51" customFormat="1" ht="22.5" customHeight="1">
      <c r="B57" s="98" t="s">
        <v>56</v>
      </c>
      <c r="C57" s="55">
        <v>-158</v>
      </c>
      <c r="D57" s="55">
        <v>-161.3</v>
      </c>
      <c r="E57" s="96" t="s">
        <v>57</v>
      </c>
      <c r="F57" s="55">
        <v>25.4</v>
      </c>
      <c r="G57" s="55">
        <v>24.8</v>
      </c>
      <c r="H57" s="97" t="s">
        <v>163</v>
      </c>
      <c r="I57" s="142">
        <v>0</v>
      </c>
      <c r="J57" s="56" t="s">
        <v>144</v>
      </c>
      <c r="K57" s="207">
        <v>7.2</v>
      </c>
      <c r="L57" s="208"/>
      <c r="M57" s="207" t="s">
        <v>196</v>
      </c>
      <c r="N57" s="209"/>
      <c r="O57" s="7"/>
    </row>
    <row r="58" spans="2:15" s="51" customFormat="1" ht="22.5" customHeight="1">
      <c r="B58" s="98" t="s">
        <v>58</v>
      </c>
      <c r="C58" s="55">
        <v>-152.8</v>
      </c>
      <c r="D58" s="55">
        <v>-156</v>
      </c>
      <c r="E58" s="97" t="s">
        <v>150</v>
      </c>
      <c r="F58" s="142">
        <v>40</v>
      </c>
      <c r="G58" s="142">
        <v>36</v>
      </c>
      <c r="H58" s="97" t="s">
        <v>146</v>
      </c>
      <c r="I58" s="142">
        <v>0</v>
      </c>
      <c r="J58" s="56" t="s">
        <v>145</v>
      </c>
      <c r="K58" s="207">
        <v>7.2</v>
      </c>
      <c r="L58" s="208"/>
      <c r="M58" s="207" t="s">
        <v>196</v>
      </c>
      <c r="N58" s="209"/>
      <c r="O58" s="7"/>
    </row>
    <row r="59" spans="2:15" s="51" customFormat="1" ht="22.5" customHeight="1">
      <c r="B59" s="98" t="s">
        <v>59</v>
      </c>
      <c r="C59" s="55">
        <v>-208.2</v>
      </c>
      <c r="D59" s="55">
        <v>-209.2</v>
      </c>
      <c r="E59" s="97" t="s">
        <v>164</v>
      </c>
      <c r="F59" s="57">
        <v>20</v>
      </c>
      <c r="G59" s="57">
        <v>20</v>
      </c>
      <c r="H59" s="97" t="s">
        <v>183</v>
      </c>
      <c r="I59" s="142">
        <v>0</v>
      </c>
      <c r="J59" s="58" t="s">
        <v>88</v>
      </c>
      <c r="K59" s="207">
        <v>7.2</v>
      </c>
      <c r="L59" s="208"/>
      <c r="M59" s="207" t="s">
        <v>198</v>
      </c>
      <c r="N59" s="209"/>
      <c r="O59" s="7"/>
    </row>
    <row r="60" spans="2:15" s="51" customFormat="1" ht="22.5" customHeight="1">
      <c r="B60" s="98" t="s">
        <v>60</v>
      </c>
      <c r="C60" s="55">
        <v>-116.5</v>
      </c>
      <c r="D60" s="55">
        <v>-122.8</v>
      </c>
      <c r="E60" s="97" t="s">
        <v>165</v>
      </c>
      <c r="F60" s="57">
        <v>45</v>
      </c>
      <c r="G60" s="57">
        <v>40</v>
      </c>
      <c r="H60" s="97" t="s">
        <v>86</v>
      </c>
      <c r="I60" s="142">
        <v>0</v>
      </c>
      <c r="J60" s="56" t="s">
        <v>61</v>
      </c>
      <c r="K60" s="207">
        <v>7.2</v>
      </c>
      <c r="L60" s="208"/>
      <c r="M60" s="207" t="s">
        <v>199</v>
      </c>
      <c r="N60" s="209"/>
      <c r="O60" s="7"/>
    </row>
    <row r="61" spans="2:15" s="51" customFormat="1" ht="22.5" customHeight="1">
      <c r="B61" s="98" t="s">
        <v>62</v>
      </c>
      <c r="C61" s="55">
        <v>32.7</v>
      </c>
      <c r="D61" s="55">
        <v>28.1</v>
      </c>
      <c r="E61" s="97" t="s">
        <v>132</v>
      </c>
      <c r="F61" s="57">
        <v>50</v>
      </c>
      <c r="G61" s="57">
        <v>50</v>
      </c>
      <c r="H61" s="96" t="s">
        <v>63</v>
      </c>
      <c r="I61" s="144">
        <v>0</v>
      </c>
      <c r="J61" s="210" t="s">
        <v>64</v>
      </c>
      <c r="K61" s="184"/>
      <c r="L61" s="185"/>
      <c r="M61" s="185"/>
      <c r="N61" s="186"/>
      <c r="O61" s="7"/>
    </row>
    <row r="62" spans="2:15" s="51" customFormat="1" ht="22.5" customHeight="1">
      <c r="B62" s="98" t="s">
        <v>65</v>
      </c>
      <c r="C62" s="55">
        <v>28.3</v>
      </c>
      <c r="D62" s="55">
        <v>24.2</v>
      </c>
      <c r="E62" s="97" t="s">
        <v>166</v>
      </c>
      <c r="F62" s="57">
        <v>270</v>
      </c>
      <c r="G62" s="57">
        <v>270</v>
      </c>
      <c r="H62" s="96" t="s">
        <v>151</v>
      </c>
      <c r="I62" s="144">
        <v>0</v>
      </c>
      <c r="J62" s="211"/>
      <c r="K62" s="199"/>
      <c r="L62" s="200"/>
      <c r="M62" s="200"/>
      <c r="N62" s="201"/>
      <c r="O62" s="7"/>
    </row>
    <row r="63" spans="2:15" s="51" customFormat="1" ht="22.5" customHeight="1">
      <c r="B63" s="98" t="s">
        <v>66</v>
      </c>
      <c r="C63" s="55">
        <v>25.5</v>
      </c>
      <c r="D63" s="55">
        <v>21.4</v>
      </c>
      <c r="E63" s="97" t="s">
        <v>167</v>
      </c>
      <c r="F63" s="59">
        <v>4.6</v>
      </c>
      <c r="G63" s="59">
        <v>4.6</v>
      </c>
      <c r="H63" s="96" t="s">
        <v>152</v>
      </c>
      <c r="I63" s="144">
        <v>0</v>
      </c>
      <c r="J63" s="211"/>
      <c r="K63" s="199"/>
      <c r="L63" s="200"/>
      <c r="M63" s="200"/>
      <c r="N63" s="201"/>
      <c r="O63" s="7"/>
    </row>
    <row r="64" spans="2:15" s="51" customFormat="1" ht="22.5" customHeight="1">
      <c r="B64" s="98" t="s">
        <v>67</v>
      </c>
      <c r="C64" s="55">
        <v>24.8</v>
      </c>
      <c r="D64" s="55">
        <v>20.7</v>
      </c>
      <c r="E64" s="97" t="s">
        <v>168</v>
      </c>
      <c r="F64" s="59">
        <v>0.4</v>
      </c>
      <c r="G64" s="61">
        <v>0.4</v>
      </c>
      <c r="H64" s="101"/>
      <c r="I64" s="87"/>
      <c r="J64" s="211"/>
      <c r="K64" s="199"/>
      <c r="L64" s="200"/>
      <c r="M64" s="200"/>
      <c r="N64" s="201"/>
      <c r="O64" s="7"/>
    </row>
    <row r="65" spans="2:15" s="51" customFormat="1" ht="22.5" customHeight="1">
      <c r="B65" s="99" t="s">
        <v>113</v>
      </c>
      <c r="C65" s="60">
        <v>1.95E-05</v>
      </c>
      <c r="D65" s="60">
        <v>1.95E-05</v>
      </c>
      <c r="E65" s="96" t="s">
        <v>68</v>
      </c>
      <c r="F65" s="55">
        <v>23.9</v>
      </c>
      <c r="G65" s="61">
        <v>17</v>
      </c>
      <c r="H65" s="97" t="s">
        <v>87</v>
      </c>
      <c r="I65" s="61" t="s">
        <v>195</v>
      </c>
      <c r="J65" s="211"/>
      <c r="K65" s="199"/>
      <c r="L65" s="200"/>
      <c r="M65" s="200"/>
      <c r="N65" s="201"/>
      <c r="O65" s="7"/>
    </row>
    <row r="66" spans="2:15" s="51" customFormat="1" ht="22.5" customHeight="1">
      <c r="B66" s="100" t="s">
        <v>69</v>
      </c>
      <c r="C66" s="72">
        <v>500</v>
      </c>
      <c r="D66" s="134"/>
      <c r="E66" s="102" t="s">
        <v>153</v>
      </c>
      <c r="F66" s="141">
        <v>61.6</v>
      </c>
      <c r="G66" s="169">
        <v>76.8</v>
      </c>
      <c r="H66" s="102" t="s">
        <v>169</v>
      </c>
      <c r="I66" s="143" t="s">
        <v>195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42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84</v>
      </c>
      <c r="C69" s="67" t="s">
        <v>43</v>
      </c>
      <c r="D69" s="67" t="s">
        <v>44</v>
      </c>
      <c r="E69" s="67" t="s">
        <v>45</v>
      </c>
      <c r="F69" s="67" t="s">
        <v>46</v>
      </c>
      <c r="G69" s="67" t="s">
        <v>47</v>
      </c>
      <c r="H69" s="67" t="s">
        <v>48</v>
      </c>
      <c r="I69" s="82" t="s">
        <v>137</v>
      </c>
      <c r="J69" s="67" t="s">
        <v>103</v>
      </c>
      <c r="K69" s="82" t="s">
        <v>112</v>
      </c>
      <c r="L69" s="82" t="s">
        <v>104</v>
      </c>
      <c r="M69" s="67" t="s">
        <v>105</v>
      </c>
      <c r="N69" s="83" t="s">
        <v>106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154</v>
      </c>
      <c r="C71" s="70" t="s">
        <v>155</v>
      </c>
      <c r="D71" s="69" t="s">
        <v>107</v>
      </c>
      <c r="E71" s="70" t="s">
        <v>126</v>
      </c>
      <c r="F71" s="70" t="s">
        <v>156</v>
      </c>
      <c r="G71" s="70" t="s">
        <v>127</v>
      </c>
      <c r="H71" s="70" t="s">
        <v>157</v>
      </c>
      <c r="I71" s="70" t="s">
        <v>108</v>
      </c>
      <c r="J71" s="70" t="s">
        <v>128</v>
      </c>
      <c r="K71" s="70" t="s">
        <v>123</v>
      </c>
      <c r="L71" s="70" t="s">
        <v>124</v>
      </c>
      <c r="M71" s="70" t="s">
        <v>109</v>
      </c>
      <c r="N71" s="86" t="s">
        <v>125</v>
      </c>
    </row>
    <row r="72" spans="1:14" s="2" customFormat="1" ht="24" customHeight="1">
      <c r="A72" s="11"/>
      <c r="B72" s="150">
        <v>0</v>
      </c>
      <c r="C72" s="151">
        <v>0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70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2" t="s">
        <v>118</v>
      </c>
      <c r="C75" s="192"/>
      <c r="D75" s="153">
        <v>0</v>
      </c>
      <c r="E75" s="192" t="s">
        <v>115</v>
      </c>
      <c r="F75" s="192"/>
      <c r="G75" s="156">
        <v>0</v>
      </c>
      <c r="H75" s="192" t="s">
        <v>170</v>
      </c>
      <c r="I75" s="192"/>
      <c r="J75" s="153">
        <v>0</v>
      </c>
      <c r="K75" s="192" t="s">
        <v>171</v>
      </c>
      <c r="L75" s="192"/>
      <c r="M75" s="158">
        <v>0</v>
      </c>
      <c r="N75" s="62"/>
      <c r="O75" s="9"/>
    </row>
    <row r="76" spans="2:15" s="51" customFormat="1" ht="18.75" customHeight="1">
      <c r="B76" s="179" t="s">
        <v>119</v>
      </c>
      <c r="C76" s="180"/>
      <c r="D76" s="154">
        <v>0</v>
      </c>
      <c r="E76" s="180" t="s">
        <v>172</v>
      </c>
      <c r="F76" s="180"/>
      <c r="G76" s="154">
        <v>0</v>
      </c>
      <c r="H76" s="180" t="s">
        <v>173</v>
      </c>
      <c r="I76" s="180"/>
      <c r="J76" s="154">
        <v>0</v>
      </c>
      <c r="K76" s="180" t="s">
        <v>174</v>
      </c>
      <c r="L76" s="180"/>
      <c r="M76" s="159">
        <v>0</v>
      </c>
      <c r="N76" s="62"/>
      <c r="O76" s="9"/>
    </row>
    <row r="77" spans="2:15" s="51" customFormat="1" ht="18.75" customHeight="1">
      <c r="B77" s="179" t="s">
        <v>120</v>
      </c>
      <c r="C77" s="180"/>
      <c r="D77" s="154">
        <v>0</v>
      </c>
      <c r="E77" s="180" t="s">
        <v>175</v>
      </c>
      <c r="F77" s="180"/>
      <c r="G77" s="154">
        <v>0</v>
      </c>
      <c r="H77" s="180" t="s">
        <v>131</v>
      </c>
      <c r="I77" s="180"/>
      <c r="J77" s="157">
        <v>0</v>
      </c>
      <c r="K77" s="180" t="s">
        <v>176</v>
      </c>
      <c r="L77" s="180"/>
      <c r="M77" s="159">
        <v>0</v>
      </c>
      <c r="N77" s="62"/>
      <c r="O77" s="9"/>
    </row>
    <row r="78" spans="2:15" s="51" customFormat="1" ht="18.75" customHeight="1">
      <c r="B78" s="179" t="s">
        <v>121</v>
      </c>
      <c r="C78" s="180"/>
      <c r="D78" s="154">
        <v>0</v>
      </c>
      <c r="E78" s="180" t="s">
        <v>177</v>
      </c>
      <c r="F78" s="180"/>
      <c r="G78" s="154">
        <v>0</v>
      </c>
      <c r="H78" s="180" t="s">
        <v>158</v>
      </c>
      <c r="I78" s="180"/>
      <c r="J78" s="154">
        <v>0</v>
      </c>
      <c r="K78" s="180" t="s">
        <v>130</v>
      </c>
      <c r="L78" s="180"/>
      <c r="M78" s="159">
        <v>0</v>
      </c>
      <c r="N78" s="62"/>
      <c r="O78" s="9"/>
    </row>
    <row r="79" spans="2:15" s="51" customFormat="1" ht="18.75" customHeight="1">
      <c r="B79" s="179" t="s">
        <v>122</v>
      </c>
      <c r="C79" s="180"/>
      <c r="D79" s="154">
        <v>0</v>
      </c>
      <c r="E79" s="180" t="s">
        <v>116</v>
      </c>
      <c r="F79" s="180"/>
      <c r="G79" s="154">
        <v>0</v>
      </c>
      <c r="H79" s="180" t="s">
        <v>178</v>
      </c>
      <c r="I79" s="180"/>
      <c r="J79" s="157">
        <v>0</v>
      </c>
      <c r="K79" s="180" t="s">
        <v>159</v>
      </c>
      <c r="L79" s="180"/>
      <c r="M79" s="159">
        <v>0</v>
      </c>
      <c r="N79" s="62"/>
      <c r="O79" s="9"/>
    </row>
    <row r="80" spans="2:15" s="51" customFormat="1" ht="18.75" customHeight="1">
      <c r="B80" s="179" t="s">
        <v>102</v>
      </c>
      <c r="C80" s="180"/>
      <c r="D80" s="154">
        <v>0</v>
      </c>
      <c r="E80" s="180" t="s">
        <v>179</v>
      </c>
      <c r="F80" s="180"/>
      <c r="G80" s="154">
        <v>0</v>
      </c>
      <c r="H80" s="180" t="s">
        <v>160</v>
      </c>
      <c r="I80" s="180"/>
      <c r="J80" s="157">
        <v>0</v>
      </c>
      <c r="K80" s="180" t="s">
        <v>114</v>
      </c>
      <c r="L80" s="180"/>
      <c r="M80" s="159">
        <v>0</v>
      </c>
      <c r="N80" s="62"/>
      <c r="O80" s="9"/>
    </row>
    <row r="81" spans="2:15" s="51" customFormat="1" ht="18.75" customHeight="1">
      <c r="B81" s="179" t="s">
        <v>110</v>
      </c>
      <c r="C81" s="180"/>
      <c r="D81" s="154">
        <v>0</v>
      </c>
      <c r="E81" s="180" t="s">
        <v>180</v>
      </c>
      <c r="F81" s="180"/>
      <c r="G81" s="154">
        <v>0</v>
      </c>
      <c r="H81" s="180" t="s">
        <v>181</v>
      </c>
      <c r="I81" s="180"/>
      <c r="J81" s="154">
        <v>0</v>
      </c>
      <c r="K81" s="180" t="s">
        <v>161</v>
      </c>
      <c r="L81" s="180"/>
      <c r="M81" s="159">
        <v>0</v>
      </c>
      <c r="N81" s="62"/>
      <c r="O81" s="166"/>
    </row>
    <row r="82" spans="2:15" s="51" customFormat="1" ht="18.75" customHeight="1">
      <c r="B82" s="206" t="s">
        <v>111</v>
      </c>
      <c r="C82" s="188"/>
      <c r="D82" s="155">
        <v>0</v>
      </c>
      <c r="E82" s="188" t="s">
        <v>117</v>
      </c>
      <c r="F82" s="188"/>
      <c r="G82" s="155">
        <v>0</v>
      </c>
      <c r="H82" s="188" t="s">
        <v>182</v>
      </c>
      <c r="I82" s="188"/>
      <c r="J82" s="155">
        <v>0</v>
      </c>
      <c r="K82" s="188"/>
      <c r="L82" s="188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1.25">
      <c r="B84" s="10" t="s">
        <v>71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81" t="s">
        <v>2810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3"/>
      <c r="O85" s="7"/>
    </row>
    <row r="86" spans="2:15" s="51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1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1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1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1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1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1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1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1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1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1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1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1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1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1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00"/>
  <sheetViews>
    <sheetView zoomScale="130" zoomScaleNormal="130" workbookViewId="0" topLeftCell="A67">
      <selection activeCell="M20" sqref="M20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44128</v>
      </c>
      <c r="D3" s="231"/>
      <c r="E3" s="12"/>
      <c r="F3" s="12"/>
      <c r="G3" s="12"/>
      <c r="H3" s="11"/>
      <c r="I3" s="11"/>
      <c r="J3" s="11"/>
      <c r="K3" s="108" t="s">
        <v>37</v>
      </c>
      <c r="L3" s="167">
        <f>(M31-(M32+M33))/M31*100</f>
        <v>0</v>
      </c>
      <c r="M3" s="109" t="s">
        <v>38</v>
      </c>
      <c r="N3" s="16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204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149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139</v>
      </c>
    </row>
    <row r="9" spans="1:14" s="2" customFormat="1" ht="13.5" customHeight="1">
      <c r="A9" s="11"/>
      <c r="B9" s="17" t="s">
        <v>8</v>
      </c>
      <c r="C9" s="25">
        <v>0.41180555555555554</v>
      </c>
      <c r="D9" s="26" t="s">
        <v>430</v>
      </c>
      <c r="E9" s="26">
        <v>13.1</v>
      </c>
      <c r="F9" s="26">
        <v>83.6</v>
      </c>
      <c r="G9" s="27" t="s">
        <v>645</v>
      </c>
      <c r="H9" s="26">
        <v>1.6</v>
      </c>
      <c r="I9" s="28">
        <v>60</v>
      </c>
      <c r="J9" s="29">
        <v>8</v>
      </c>
      <c r="K9" s="11"/>
      <c r="L9" s="21">
        <v>2</v>
      </c>
      <c r="M9" s="73" t="s">
        <v>2</v>
      </c>
      <c r="N9" s="74" t="s">
        <v>140</v>
      </c>
    </row>
    <row r="10" spans="1:15" s="2" customFormat="1" ht="13.5" customHeight="1">
      <c r="A10" s="11"/>
      <c r="B10" s="17" t="s">
        <v>39</v>
      </c>
      <c r="C10" s="25">
        <v>0.5833333333333334</v>
      </c>
      <c r="D10" s="26" t="s">
        <v>430</v>
      </c>
      <c r="E10" s="26">
        <v>13.2</v>
      </c>
      <c r="F10" s="26">
        <v>91.8</v>
      </c>
      <c r="G10" s="27" t="s">
        <v>645</v>
      </c>
      <c r="H10" s="26">
        <v>0.6</v>
      </c>
      <c r="I10" s="11"/>
      <c r="J10" s="30">
        <v>8</v>
      </c>
      <c r="K10" s="11"/>
      <c r="L10" s="21">
        <v>4</v>
      </c>
      <c r="M10" s="73" t="s">
        <v>33</v>
      </c>
      <c r="N10" s="22" t="s">
        <v>101</v>
      </c>
      <c r="O10" s="3"/>
    </row>
    <row r="11" spans="1:15" s="2" customFormat="1" ht="13.5" customHeight="1" thickBot="1">
      <c r="A11" s="11"/>
      <c r="B11" s="31" t="s">
        <v>9</v>
      </c>
      <c r="C11" s="32">
        <v>0.7027777777777778</v>
      </c>
      <c r="D11" s="33" t="s">
        <v>430</v>
      </c>
      <c r="E11" s="33">
        <v>13</v>
      </c>
      <c r="F11" s="33">
        <v>92.1</v>
      </c>
      <c r="G11" s="27" t="s">
        <v>2815</v>
      </c>
      <c r="H11" s="33">
        <v>0.1</v>
      </c>
      <c r="I11" s="11"/>
      <c r="J11" s="168">
        <v>8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24.290972222222223</v>
      </c>
      <c r="D12" s="36" t="e">
        <f>AVERAGE(D9:D11)</f>
        <v>#DIV/0!</v>
      </c>
      <c r="E12" s="36">
        <f>AVERAGE(E9:E11)</f>
        <v>13.1</v>
      </c>
      <c r="F12" s="37">
        <f>AVERAGE(F9:F11)</f>
        <v>89.16666666666667</v>
      </c>
      <c r="G12" s="11"/>
      <c r="H12" s="38">
        <f>AVERAGE(H9:H11)</f>
        <v>0.7666666666666667</v>
      </c>
      <c r="I12" s="11"/>
      <c r="J12" s="39">
        <f>AVERAGE(J9:J11)</f>
        <v>8</v>
      </c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45"/>
      <c r="I14" s="45"/>
      <c r="J14" s="45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72</v>
      </c>
      <c r="D15" s="41" t="s">
        <v>75</v>
      </c>
      <c r="E15" s="41" t="s">
        <v>76</v>
      </c>
      <c r="F15" s="41" t="s">
        <v>77</v>
      </c>
      <c r="G15" s="41" t="s">
        <v>78</v>
      </c>
      <c r="H15" s="41" t="s">
        <v>79</v>
      </c>
      <c r="I15" s="41" t="s">
        <v>80</v>
      </c>
      <c r="J15" s="41" t="s">
        <v>81</v>
      </c>
      <c r="K15" s="41" t="s">
        <v>82</v>
      </c>
      <c r="L15" s="41" t="s">
        <v>83</v>
      </c>
      <c r="M15" s="41" t="s">
        <v>135</v>
      </c>
      <c r="N15" s="40" t="s">
        <v>74</v>
      </c>
    </row>
    <row r="16" spans="1:14" s="2" customFormat="1" ht="18.75" customHeight="1">
      <c r="A16" s="11"/>
      <c r="B16" s="63" t="s">
        <v>11</v>
      </c>
      <c r="C16" s="163" t="s">
        <v>73</v>
      </c>
      <c r="D16" s="163" t="s">
        <v>200</v>
      </c>
      <c r="E16" s="163" t="s">
        <v>202</v>
      </c>
      <c r="F16" s="163"/>
      <c r="G16" s="163"/>
      <c r="H16" s="163"/>
      <c r="I16" s="163"/>
      <c r="J16" s="163"/>
      <c r="K16" s="163"/>
      <c r="L16" s="163"/>
      <c r="M16" s="163"/>
      <c r="N16" s="163" t="s">
        <v>73</v>
      </c>
    </row>
    <row r="17" spans="1:14" s="2" customFormat="1" ht="13.5" customHeight="1">
      <c r="A17" s="11"/>
      <c r="B17" s="63" t="s">
        <v>18</v>
      </c>
      <c r="C17" s="25">
        <v>0.3666666666666667</v>
      </c>
      <c r="D17" s="25">
        <v>0.3673611111111111</v>
      </c>
      <c r="E17" s="25">
        <v>0.6833333333333332</v>
      </c>
      <c r="F17" s="25"/>
      <c r="G17" s="25"/>
      <c r="H17" s="25"/>
      <c r="I17" s="25"/>
      <c r="J17" s="25"/>
      <c r="K17" s="25"/>
      <c r="L17" s="25"/>
      <c r="M17" s="25"/>
      <c r="N17" s="25">
        <v>0.6972222222222223</v>
      </c>
    </row>
    <row r="18" spans="1:14" s="2" customFormat="1" ht="13.5" customHeight="1">
      <c r="A18" s="11"/>
      <c r="B18" s="63" t="s">
        <v>12</v>
      </c>
      <c r="C18" s="43">
        <v>41584</v>
      </c>
      <c r="D18" s="42">
        <v>41585</v>
      </c>
      <c r="E18" s="42">
        <v>41590</v>
      </c>
      <c r="F18" s="42"/>
      <c r="G18" s="42"/>
      <c r="H18" s="42"/>
      <c r="I18" s="42"/>
      <c r="J18" s="42"/>
      <c r="K18" s="42"/>
      <c r="L18" s="42"/>
      <c r="M18" s="42"/>
      <c r="N18" s="42">
        <v>41595</v>
      </c>
    </row>
    <row r="19" spans="1:14" s="2" customFormat="1" ht="13.5" customHeight="1" thickBot="1">
      <c r="A19" s="11"/>
      <c r="B19" s="64" t="s">
        <v>13</v>
      </c>
      <c r="C19" s="135"/>
      <c r="D19" s="43">
        <v>41589</v>
      </c>
      <c r="E19" s="43">
        <v>41594</v>
      </c>
      <c r="F19" s="43"/>
      <c r="G19" s="43"/>
      <c r="H19" s="43"/>
      <c r="I19" s="43"/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136</v>
      </c>
      <c r="C20" s="137"/>
      <c r="D20" s="138">
        <f aca="true" t="shared" si="0" ref="D20:M20">IF(ISNUMBER(D18),D19-D18+1,"")</f>
        <v>5</v>
      </c>
      <c r="E20" s="44">
        <f t="shared" si="0"/>
        <v>5</v>
      </c>
      <c r="F20" s="44">
        <f t="shared" si="0"/>
      </c>
      <c r="G20" s="44">
        <f t="shared" si="0"/>
      </c>
      <c r="H20" s="44">
        <f t="shared" si="0"/>
      </c>
      <c r="I20" s="44">
        <f t="shared" si="0"/>
      </c>
      <c r="J20" s="44">
        <f t="shared" si="0"/>
      </c>
      <c r="K20" s="44">
        <f t="shared" si="0"/>
      </c>
      <c r="L20" s="44">
        <f t="shared" si="0"/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89</v>
      </c>
      <c r="C22" s="75" t="s">
        <v>90</v>
      </c>
      <c r="D22" s="76" t="s">
        <v>91</v>
      </c>
      <c r="E22" s="77" t="s">
        <v>92</v>
      </c>
      <c r="F22" s="196" t="s">
        <v>134</v>
      </c>
      <c r="G22" s="197"/>
      <c r="H22" s="198"/>
      <c r="I22" s="81" t="s">
        <v>90</v>
      </c>
      <c r="J22" s="76" t="s">
        <v>91</v>
      </c>
      <c r="K22" s="76" t="s">
        <v>92</v>
      </c>
      <c r="L22" s="196" t="s">
        <v>134</v>
      </c>
      <c r="M22" s="197"/>
      <c r="N22" s="198"/>
    </row>
    <row r="23" spans="1:14" s="2" customFormat="1" ht="18.75" customHeight="1">
      <c r="A23" s="11"/>
      <c r="B23" s="214"/>
      <c r="C23" s="161"/>
      <c r="D23" s="161"/>
      <c r="E23" s="20" t="s">
        <v>94</v>
      </c>
      <c r="F23" s="189"/>
      <c r="G23" s="190"/>
      <c r="H23" s="191"/>
      <c r="I23" s="80"/>
      <c r="J23" s="20"/>
      <c r="K23" s="20" t="s">
        <v>93</v>
      </c>
      <c r="L23" s="189"/>
      <c r="M23" s="190"/>
      <c r="N23" s="191"/>
    </row>
    <row r="24" spans="1:14" s="2" customFormat="1" ht="18.75" customHeight="1">
      <c r="A24" s="11"/>
      <c r="B24" s="214"/>
      <c r="C24" s="162"/>
      <c r="D24" s="162"/>
      <c r="E24" s="78" t="s">
        <v>98</v>
      </c>
      <c r="F24" s="189"/>
      <c r="G24" s="190"/>
      <c r="H24" s="191"/>
      <c r="I24" s="80"/>
      <c r="J24" s="20"/>
      <c r="K24" s="79" t="s">
        <v>95</v>
      </c>
      <c r="L24" s="189"/>
      <c r="M24" s="190"/>
      <c r="N24" s="191"/>
    </row>
    <row r="25" spans="1:14" s="2" customFormat="1" ht="18.75" customHeight="1">
      <c r="A25" s="11" t="s">
        <v>96</v>
      </c>
      <c r="B25" s="214"/>
      <c r="C25" s="161"/>
      <c r="D25" s="161"/>
      <c r="E25" s="20" t="s">
        <v>95</v>
      </c>
      <c r="F25" s="189"/>
      <c r="G25" s="190"/>
      <c r="H25" s="191"/>
      <c r="I25" s="80"/>
      <c r="J25" s="20"/>
      <c r="K25" s="20" t="s">
        <v>98</v>
      </c>
      <c r="L25" s="189"/>
      <c r="M25" s="190"/>
      <c r="N25" s="191"/>
    </row>
    <row r="26" spans="1:14" s="2" customFormat="1" ht="18.75" customHeight="1">
      <c r="A26" s="11"/>
      <c r="B26" s="215"/>
      <c r="C26" s="161"/>
      <c r="D26" s="161"/>
      <c r="E26" s="165" t="s">
        <v>93</v>
      </c>
      <c r="F26" s="189"/>
      <c r="G26" s="190"/>
      <c r="H26" s="191"/>
      <c r="I26" s="80"/>
      <c r="J26" s="20"/>
      <c r="K26" s="20" t="s">
        <v>94</v>
      </c>
      <c r="L26" s="189"/>
      <c r="M26" s="190"/>
      <c r="N26" s="191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70"/>
    </row>
    <row r="29" spans="1:14" s="2" customFormat="1" ht="13.5" customHeight="1">
      <c r="A29" s="11"/>
      <c r="B29" s="104"/>
      <c r="C29" s="111" t="s">
        <v>16</v>
      </c>
      <c r="D29" s="112" t="s">
        <v>189</v>
      </c>
      <c r="E29" s="112" t="s">
        <v>190</v>
      </c>
      <c r="F29" s="112" t="s">
        <v>191</v>
      </c>
      <c r="G29" s="112" t="s">
        <v>192</v>
      </c>
      <c r="H29" s="112" t="s">
        <v>193</v>
      </c>
      <c r="I29" s="112" t="s">
        <v>148</v>
      </c>
      <c r="J29" s="112" t="s">
        <v>147</v>
      </c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143</v>
      </c>
      <c r="C30" s="123"/>
      <c r="D30" s="124"/>
      <c r="E30" s="124"/>
      <c r="F30" s="124"/>
      <c r="G30" s="124"/>
      <c r="H30" s="124"/>
      <c r="I30" s="124"/>
      <c r="J30" s="124"/>
      <c r="K30" s="124">
        <v>0.3333333333333333</v>
      </c>
      <c r="L30" s="125"/>
      <c r="M30" s="117">
        <f>SUM(C30:L30)</f>
        <v>0.3333333333333333</v>
      </c>
      <c r="N30" s="126"/>
    </row>
    <row r="31" spans="1:14" s="2" customFormat="1" ht="13.5" customHeight="1">
      <c r="A31" s="11"/>
      <c r="B31" s="106" t="s">
        <v>34</v>
      </c>
      <c r="C31" s="114"/>
      <c r="D31" s="32"/>
      <c r="E31" s="32"/>
      <c r="F31" s="32"/>
      <c r="G31" s="32"/>
      <c r="H31" s="32"/>
      <c r="I31" s="32"/>
      <c r="J31" s="32"/>
      <c r="K31" s="32">
        <v>0.3333333333333333</v>
      </c>
      <c r="L31" s="115"/>
      <c r="M31" s="118">
        <f>SUM(C31:L31)</f>
        <v>0.3333333333333333</v>
      </c>
      <c r="N31" s="122"/>
    </row>
    <row r="32" spans="1:15" s="2" customFormat="1" ht="13.5" customHeight="1">
      <c r="A32" s="11"/>
      <c r="B32" s="107" t="s">
        <v>35</v>
      </c>
      <c r="C32" s="130"/>
      <c r="D32" s="131"/>
      <c r="E32" s="131"/>
      <c r="F32" s="131"/>
      <c r="G32" s="131"/>
      <c r="H32" s="131"/>
      <c r="I32" s="131"/>
      <c r="J32" s="131"/>
      <c r="K32" s="131">
        <v>0.3333333333333333</v>
      </c>
      <c r="L32" s="132"/>
      <c r="M32" s="133">
        <f>SUM(C32:L32)</f>
        <v>0.3333333333333333</v>
      </c>
      <c r="N32" s="120"/>
      <c r="O32" s="4"/>
    </row>
    <row r="33" spans="1:15" s="2" customFormat="1" ht="13.5" customHeight="1" thickBot="1">
      <c r="A33" s="11"/>
      <c r="B33" s="110" t="s">
        <v>36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24" t="s">
        <v>142</v>
      </c>
      <c r="C35" s="194"/>
      <c r="D35" s="195"/>
      <c r="E35" s="194"/>
      <c r="F35" s="195"/>
      <c r="G35" s="194"/>
      <c r="H35" s="195"/>
      <c r="I35" s="194"/>
      <c r="J35" s="195"/>
      <c r="K35" s="194"/>
      <c r="L35" s="195"/>
      <c r="M35" s="194"/>
      <c r="N35" s="195"/>
    </row>
    <row r="36" spans="1:14" s="2" customFormat="1" ht="19.5" customHeight="1">
      <c r="A36" s="11"/>
      <c r="B36" s="225"/>
      <c r="C36" s="194"/>
      <c r="D36" s="195"/>
      <c r="E36" s="194"/>
      <c r="F36" s="195"/>
      <c r="G36" s="194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6"/>
      <c r="C42" s="47"/>
      <c r="D42" s="48"/>
      <c r="E42" s="48"/>
      <c r="F42" s="47"/>
      <c r="G42" s="48"/>
      <c r="H42" s="48"/>
      <c r="I42" s="47"/>
      <c r="J42" s="48"/>
      <c r="K42" s="47"/>
      <c r="L42" s="47"/>
      <c r="M42" s="47"/>
      <c r="N42" s="11"/>
    </row>
    <row r="43" spans="1:14" s="2" customFormat="1" ht="15">
      <c r="A43" s="11"/>
      <c r="B43" s="193" t="s">
        <v>141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>
        <v>4</v>
      </c>
      <c r="B44" s="232" t="s">
        <v>2814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233"/>
    </row>
    <row r="45" spans="1:14" s="2" customFormat="1" ht="12" customHeight="1">
      <c r="A45" s="170">
        <v>0.5395833333333333</v>
      </c>
      <c r="B45" s="236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237"/>
    </row>
    <row r="46" spans="1:14" s="2" customFormat="1" ht="12" customHeight="1">
      <c r="A46" s="11"/>
      <c r="B46" s="23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5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 t="s">
        <v>2564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27" t="s">
        <v>2563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1" customFormat="1" ht="11.25">
      <c r="B55" s="10" t="s">
        <v>49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133</v>
      </c>
      <c r="N55" s="88" t="s">
        <v>129</v>
      </c>
      <c r="O55" s="7"/>
    </row>
    <row r="56" spans="2:15" s="53" customFormat="1" ht="21.75" customHeight="1">
      <c r="B56" s="71" t="s">
        <v>85</v>
      </c>
      <c r="C56" s="89" t="s">
        <v>50</v>
      </c>
      <c r="D56" s="89" t="s">
        <v>51</v>
      </c>
      <c r="E56" s="92" t="s">
        <v>138</v>
      </c>
      <c r="F56" s="89" t="s">
        <v>50</v>
      </c>
      <c r="G56" s="93" t="s">
        <v>51</v>
      </c>
      <c r="H56" s="93" t="s">
        <v>52</v>
      </c>
      <c r="I56" s="93" t="s">
        <v>53</v>
      </c>
      <c r="J56" s="219" t="s">
        <v>54</v>
      </c>
      <c r="K56" s="220"/>
      <c r="L56" s="221"/>
      <c r="M56" s="222" t="s">
        <v>55</v>
      </c>
      <c r="N56" s="223"/>
      <c r="O56" s="8"/>
    </row>
    <row r="57" spans="2:15" s="51" customFormat="1" ht="22.5" customHeight="1">
      <c r="B57" s="98" t="s">
        <v>56</v>
      </c>
      <c r="C57" s="55">
        <v>-160.2</v>
      </c>
      <c r="D57" s="55">
        <v>-161.6</v>
      </c>
      <c r="E57" s="96" t="s">
        <v>57</v>
      </c>
      <c r="F57" s="55">
        <v>27.4</v>
      </c>
      <c r="G57" s="55">
        <v>25.8</v>
      </c>
      <c r="H57" s="97" t="s">
        <v>163</v>
      </c>
      <c r="I57" s="142">
        <v>0</v>
      </c>
      <c r="J57" s="56" t="s">
        <v>144</v>
      </c>
      <c r="K57" s="207">
        <v>7.2</v>
      </c>
      <c r="L57" s="208"/>
      <c r="M57" s="207" t="s">
        <v>196</v>
      </c>
      <c r="N57" s="209"/>
      <c r="O57" s="7"/>
    </row>
    <row r="58" spans="2:15" s="51" customFormat="1" ht="22.5" customHeight="1">
      <c r="B58" s="98" t="s">
        <v>58</v>
      </c>
      <c r="C58" s="55">
        <v>-155</v>
      </c>
      <c r="D58" s="55">
        <v>-156.3</v>
      </c>
      <c r="E58" s="97" t="s">
        <v>150</v>
      </c>
      <c r="F58" s="142">
        <v>32</v>
      </c>
      <c r="G58" s="142">
        <v>41</v>
      </c>
      <c r="H58" s="97" t="s">
        <v>146</v>
      </c>
      <c r="I58" s="142">
        <v>0</v>
      </c>
      <c r="J58" s="56" t="s">
        <v>145</v>
      </c>
      <c r="K58" s="207">
        <v>7.2</v>
      </c>
      <c r="L58" s="208"/>
      <c r="M58" s="207" t="s">
        <v>196</v>
      </c>
      <c r="N58" s="209"/>
      <c r="O58" s="7"/>
    </row>
    <row r="59" spans="2:15" s="51" customFormat="1" ht="22.5" customHeight="1">
      <c r="B59" s="98" t="s">
        <v>59</v>
      </c>
      <c r="C59" s="55">
        <v>-209</v>
      </c>
      <c r="D59" s="55">
        <v>-209.1</v>
      </c>
      <c r="E59" s="97" t="s">
        <v>164</v>
      </c>
      <c r="F59" s="57">
        <v>20</v>
      </c>
      <c r="G59" s="57">
        <v>20</v>
      </c>
      <c r="H59" s="97" t="s">
        <v>183</v>
      </c>
      <c r="I59" s="142">
        <v>0</v>
      </c>
      <c r="J59" s="58" t="s">
        <v>88</v>
      </c>
      <c r="K59" s="207">
        <v>7.2</v>
      </c>
      <c r="L59" s="208"/>
      <c r="M59" s="207" t="s">
        <v>198</v>
      </c>
      <c r="N59" s="209"/>
      <c r="O59" s="7"/>
    </row>
    <row r="60" spans="2:15" s="51" customFormat="1" ht="22.5" customHeight="1">
      <c r="B60" s="98" t="s">
        <v>60</v>
      </c>
      <c r="C60" s="55">
        <v>-120.6</v>
      </c>
      <c r="D60" s="55">
        <v>-123.8</v>
      </c>
      <c r="E60" s="97" t="s">
        <v>165</v>
      </c>
      <c r="F60" s="57">
        <v>45</v>
      </c>
      <c r="G60" s="57">
        <v>40</v>
      </c>
      <c r="H60" s="97" t="s">
        <v>86</v>
      </c>
      <c r="I60" s="142">
        <v>0</v>
      </c>
      <c r="J60" s="56" t="s">
        <v>61</v>
      </c>
      <c r="K60" s="207">
        <v>7.2</v>
      </c>
      <c r="L60" s="208"/>
      <c r="M60" s="207" t="s">
        <v>199</v>
      </c>
      <c r="N60" s="209"/>
      <c r="O60" s="7"/>
    </row>
    <row r="61" spans="2:15" s="51" customFormat="1" ht="22.5" customHeight="1">
      <c r="B61" s="98" t="s">
        <v>62</v>
      </c>
      <c r="C61" s="55">
        <v>29.2</v>
      </c>
      <c r="D61" s="55">
        <v>27.6</v>
      </c>
      <c r="E61" s="97" t="s">
        <v>132</v>
      </c>
      <c r="F61" s="57">
        <v>50</v>
      </c>
      <c r="G61" s="57">
        <v>45</v>
      </c>
      <c r="H61" s="96" t="s">
        <v>63</v>
      </c>
      <c r="I61" s="144">
        <v>0</v>
      </c>
      <c r="J61" s="210" t="s">
        <v>64</v>
      </c>
      <c r="K61" s="184"/>
      <c r="L61" s="185"/>
      <c r="M61" s="185"/>
      <c r="N61" s="186"/>
      <c r="O61" s="7"/>
    </row>
    <row r="62" spans="2:15" s="51" customFormat="1" ht="22.5" customHeight="1">
      <c r="B62" s="98" t="s">
        <v>65</v>
      </c>
      <c r="C62" s="55">
        <v>25.3</v>
      </c>
      <c r="D62" s="55">
        <v>23.6</v>
      </c>
      <c r="E62" s="97" t="s">
        <v>166</v>
      </c>
      <c r="F62" s="57">
        <v>270</v>
      </c>
      <c r="G62" s="57">
        <v>270</v>
      </c>
      <c r="H62" s="96" t="s">
        <v>151</v>
      </c>
      <c r="I62" s="144">
        <v>0</v>
      </c>
      <c r="J62" s="211"/>
      <c r="K62" s="199"/>
      <c r="L62" s="200"/>
      <c r="M62" s="200"/>
      <c r="N62" s="201"/>
      <c r="O62" s="7"/>
    </row>
    <row r="63" spans="2:15" s="51" customFormat="1" ht="22.5" customHeight="1">
      <c r="B63" s="98" t="s">
        <v>66</v>
      </c>
      <c r="C63" s="55">
        <v>22.5</v>
      </c>
      <c r="D63" s="55">
        <v>20.8</v>
      </c>
      <c r="E63" s="97" t="s">
        <v>167</v>
      </c>
      <c r="F63" s="59">
        <v>4.6</v>
      </c>
      <c r="G63" s="59">
        <v>4.8</v>
      </c>
      <c r="H63" s="96" t="s">
        <v>152</v>
      </c>
      <c r="I63" s="144">
        <v>0</v>
      </c>
      <c r="J63" s="211"/>
      <c r="K63" s="199"/>
      <c r="L63" s="200"/>
      <c r="M63" s="200"/>
      <c r="N63" s="201"/>
      <c r="O63" s="7"/>
    </row>
    <row r="64" spans="2:15" s="51" customFormat="1" ht="22.5" customHeight="1">
      <c r="B64" s="98" t="s">
        <v>67</v>
      </c>
      <c r="C64" s="55">
        <v>21.9</v>
      </c>
      <c r="D64" s="55">
        <v>20.1</v>
      </c>
      <c r="E64" s="97" t="s">
        <v>168</v>
      </c>
      <c r="F64" s="59">
        <v>0.4</v>
      </c>
      <c r="G64" s="61">
        <v>0.4</v>
      </c>
      <c r="H64" s="101"/>
      <c r="I64" s="87"/>
      <c r="J64" s="211"/>
      <c r="K64" s="199"/>
      <c r="L64" s="200"/>
      <c r="M64" s="200"/>
      <c r="N64" s="201"/>
      <c r="O64" s="7"/>
    </row>
    <row r="65" spans="2:15" s="51" customFormat="1" ht="22.5" customHeight="1">
      <c r="B65" s="99" t="s">
        <v>113</v>
      </c>
      <c r="C65" s="60">
        <v>1.96E-05</v>
      </c>
      <c r="D65" s="60">
        <v>0.201</v>
      </c>
      <c r="E65" s="96" t="s">
        <v>68</v>
      </c>
      <c r="F65" s="55">
        <v>19.7</v>
      </c>
      <c r="G65" s="61">
        <v>16.6</v>
      </c>
      <c r="H65" s="97" t="s">
        <v>87</v>
      </c>
      <c r="I65" s="61" t="s">
        <v>195</v>
      </c>
      <c r="J65" s="211"/>
      <c r="K65" s="199"/>
      <c r="L65" s="200"/>
      <c r="M65" s="200"/>
      <c r="N65" s="201"/>
      <c r="O65" s="7"/>
    </row>
    <row r="66" spans="2:15" s="51" customFormat="1" ht="22.5" customHeight="1">
      <c r="B66" s="100" t="s">
        <v>69</v>
      </c>
      <c r="C66" s="72">
        <v>500</v>
      </c>
      <c r="D66" s="134"/>
      <c r="E66" s="102" t="s">
        <v>153</v>
      </c>
      <c r="F66" s="141">
        <v>65.2</v>
      </c>
      <c r="G66" s="169">
        <v>74</v>
      </c>
      <c r="H66" s="102" t="s">
        <v>169</v>
      </c>
      <c r="I66" s="143" t="s">
        <v>195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42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84</v>
      </c>
      <c r="C69" s="67" t="s">
        <v>43</v>
      </c>
      <c r="D69" s="67" t="s">
        <v>44</v>
      </c>
      <c r="E69" s="67" t="s">
        <v>45</v>
      </c>
      <c r="F69" s="67" t="s">
        <v>46</v>
      </c>
      <c r="G69" s="67" t="s">
        <v>47</v>
      </c>
      <c r="H69" s="67" t="s">
        <v>48</v>
      </c>
      <c r="I69" s="82" t="s">
        <v>137</v>
      </c>
      <c r="J69" s="67" t="s">
        <v>103</v>
      </c>
      <c r="K69" s="82" t="s">
        <v>112</v>
      </c>
      <c r="L69" s="82" t="s">
        <v>104</v>
      </c>
      <c r="M69" s="67" t="s">
        <v>105</v>
      </c>
      <c r="N69" s="83" t="s">
        <v>106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154</v>
      </c>
      <c r="C71" s="70" t="s">
        <v>155</v>
      </c>
      <c r="D71" s="69" t="s">
        <v>107</v>
      </c>
      <c r="E71" s="70" t="s">
        <v>126</v>
      </c>
      <c r="F71" s="70" t="s">
        <v>156</v>
      </c>
      <c r="G71" s="70" t="s">
        <v>127</v>
      </c>
      <c r="H71" s="70" t="s">
        <v>157</v>
      </c>
      <c r="I71" s="70" t="s">
        <v>108</v>
      </c>
      <c r="J71" s="70" t="s">
        <v>128</v>
      </c>
      <c r="K71" s="70" t="s">
        <v>123</v>
      </c>
      <c r="L71" s="70" t="s">
        <v>124</v>
      </c>
      <c r="M71" s="70" t="s">
        <v>109</v>
      </c>
      <c r="N71" s="86" t="s">
        <v>125</v>
      </c>
    </row>
    <row r="72" spans="1:14" s="2" customFormat="1" ht="24" customHeight="1">
      <c r="A72" s="11"/>
      <c r="B72" s="150">
        <v>0</v>
      </c>
      <c r="C72" s="151">
        <v>0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70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2" t="s">
        <v>118</v>
      </c>
      <c r="C75" s="192"/>
      <c r="D75" s="153">
        <v>0</v>
      </c>
      <c r="E75" s="192" t="s">
        <v>115</v>
      </c>
      <c r="F75" s="192"/>
      <c r="G75" s="156">
        <v>0</v>
      </c>
      <c r="H75" s="192" t="s">
        <v>170</v>
      </c>
      <c r="I75" s="192"/>
      <c r="J75" s="153">
        <v>0</v>
      </c>
      <c r="K75" s="192" t="s">
        <v>171</v>
      </c>
      <c r="L75" s="192"/>
      <c r="M75" s="158">
        <v>0</v>
      </c>
      <c r="N75" s="62"/>
      <c r="O75" s="9"/>
    </row>
    <row r="76" spans="2:15" s="51" customFormat="1" ht="18.75" customHeight="1">
      <c r="B76" s="179" t="s">
        <v>119</v>
      </c>
      <c r="C76" s="180"/>
      <c r="D76" s="154">
        <v>0</v>
      </c>
      <c r="E76" s="180" t="s">
        <v>172</v>
      </c>
      <c r="F76" s="180"/>
      <c r="G76" s="154">
        <v>0</v>
      </c>
      <c r="H76" s="180" t="s">
        <v>173</v>
      </c>
      <c r="I76" s="180"/>
      <c r="J76" s="154">
        <v>0</v>
      </c>
      <c r="K76" s="180" t="s">
        <v>174</v>
      </c>
      <c r="L76" s="180"/>
      <c r="M76" s="159">
        <v>0</v>
      </c>
      <c r="N76" s="62"/>
      <c r="O76" s="9"/>
    </row>
    <row r="77" spans="2:15" s="51" customFormat="1" ht="18.75" customHeight="1">
      <c r="B77" s="179" t="s">
        <v>120</v>
      </c>
      <c r="C77" s="180"/>
      <c r="D77" s="154">
        <v>0</v>
      </c>
      <c r="E77" s="180" t="s">
        <v>175</v>
      </c>
      <c r="F77" s="180"/>
      <c r="G77" s="154">
        <v>0</v>
      </c>
      <c r="H77" s="180" t="s">
        <v>131</v>
      </c>
      <c r="I77" s="180"/>
      <c r="J77" s="157">
        <v>0</v>
      </c>
      <c r="K77" s="180" t="s">
        <v>176</v>
      </c>
      <c r="L77" s="180"/>
      <c r="M77" s="159">
        <v>0</v>
      </c>
      <c r="N77" s="62"/>
      <c r="O77" s="9"/>
    </row>
    <row r="78" spans="2:15" s="51" customFormat="1" ht="18.75" customHeight="1">
      <c r="B78" s="179" t="s">
        <v>121</v>
      </c>
      <c r="C78" s="180"/>
      <c r="D78" s="154">
        <v>0</v>
      </c>
      <c r="E78" s="180" t="s">
        <v>177</v>
      </c>
      <c r="F78" s="180"/>
      <c r="G78" s="154">
        <v>0</v>
      </c>
      <c r="H78" s="180" t="s">
        <v>158</v>
      </c>
      <c r="I78" s="180"/>
      <c r="J78" s="154">
        <v>0</v>
      </c>
      <c r="K78" s="180" t="s">
        <v>130</v>
      </c>
      <c r="L78" s="180"/>
      <c r="M78" s="159">
        <v>0</v>
      </c>
      <c r="N78" s="62"/>
      <c r="O78" s="9"/>
    </row>
    <row r="79" spans="2:15" s="51" customFormat="1" ht="18.75" customHeight="1">
      <c r="B79" s="179" t="s">
        <v>122</v>
      </c>
      <c r="C79" s="180"/>
      <c r="D79" s="154">
        <v>0</v>
      </c>
      <c r="E79" s="180" t="s">
        <v>116</v>
      </c>
      <c r="F79" s="180"/>
      <c r="G79" s="154">
        <v>0</v>
      </c>
      <c r="H79" s="180" t="s">
        <v>178</v>
      </c>
      <c r="I79" s="180"/>
      <c r="J79" s="157">
        <v>0</v>
      </c>
      <c r="K79" s="180" t="s">
        <v>159</v>
      </c>
      <c r="L79" s="180"/>
      <c r="M79" s="159">
        <v>0</v>
      </c>
      <c r="N79" s="62"/>
      <c r="O79" s="9"/>
    </row>
    <row r="80" spans="2:15" s="51" customFormat="1" ht="18.75" customHeight="1">
      <c r="B80" s="179" t="s">
        <v>102</v>
      </c>
      <c r="C80" s="180"/>
      <c r="D80" s="154">
        <v>0</v>
      </c>
      <c r="E80" s="180" t="s">
        <v>179</v>
      </c>
      <c r="F80" s="180"/>
      <c r="G80" s="154">
        <v>0</v>
      </c>
      <c r="H80" s="180" t="s">
        <v>160</v>
      </c>
      <c r="I80" s="180"/>
      <c r="J80" s="157">
        <v>0</v>
      </c>
      <c r="K80" s="180" t="s">
        <v>114</v>
      </c>
      <c r="L80" s="180"/>
      <c r="M80" s="159">
        <v>0</v>
      </c>
      <c r="N80" s="62"/>
      <c r="O80" s="9"/>
    </row>
    <row r="81" spans="2:15" s="51" customFormat="1" ht="18.75" customHeight="1">
      <c r="B81" s="179" t="s">
        <v>110</v>
      </c>
      <c r="C81" s="180"/>
      <c r="D81" s="154">
        <v>0</v>
      </c>
      <c r="E81" s="180" t="s">
        <v>180</v>
      </c>
      <c r="F81" s="180"/>
      <c r="G81" s="154">
        <v>0</v>
      </c>
      <c r="H81" s="180" t="s">
        <v>181</v>
      </c>
      <c r="I81" s="180"/>
      <c r="J81" s="154">
        <v>0</v>
      </c>
      <c r="K81" s="180" t="s">
        <v>161</v>
      </c>
      <c r="L81" s="180"/>
      <c r="M81" s="159">
        <v>0</v>
      </c>
      <c r="N81" s="62"/>
      <c r="O81" s="166"/>
    </row>
    <row r="82" spans="2:15" s="51" customFormat="1" ht="18.75" customHeight="1">
      <c r="B82" s="206" t="s">
        <v>111</v>
      </c>
      <c r="C82" s="188"/>
      <c r="D82" s="155">
        <v>0</v>
      </c>
      <c r="E82" s="188" t="s">
        <v>117</v>
      </c>
      <c r="F82" s="188"/>
      <c r="G82" s="155">
        <v>0</v>
      </c>
      <c r="H82" s="188" t="s">
        <v>182</v>
      </c>
      <c r="I82" s="188"/>
      <c r="J82" s="155">
        <v>0</v>
      </c>
      <c r="K82" s="188"/>
      <c r="L82" s="188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1.25">
      <c r="B84" s="10" t="s">
        <v>71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81" t="s">
        <v>2810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3"/>
      <c r="O85" s="7"/>
    </row>
    <row r="86" spans="2:15" s="51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1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1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1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1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1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1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1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1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1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1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1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1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1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1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00"/>
  <sheetViews>
    <sheetView zoomScale="130" zoomScaleNormal="130" workbookViewId="0" topLeftCell="A73">
      <selection activeCell="C12" sqref="C12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44129</v>
      </c>
      <c r="D3" s="231"/>
      <c r="E3" s="12"/>
      <c r="F3" s="12"/>
      <c r="G3" s="12"/>
      <c r="H3" s="11"/>
      <c r="I3" s="11"/>
      <c r="J3" s="11"/>
      <c r="K3" s="108" t="s">
        <v>37</v>
      </c>
      <c r="L3" s="167">
        <f>(M31-(M32+M33))/M31*100</f>
        <v>0</v>
      </c>
      <c r="M3" s="109" t="s">
        <v>38</v>
      </c>
      <c r="N3" s="16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204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149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139</v>
      </c>
    </row>
    <row r="9" spans="1:14" s="2" customFormat="1" ht="13.5" customHeight="1">
      <c r="A9" s="11"/>
      <c r="B9" s="17" t="s">
        <v>8</v>
      </c>
      <c r="C9" s="25">
        <v>0.41250000000000003</v>
      </c>
      <c r="D9" s="26" t="s">
        <v>430</v>
      </c>
      <c r="E9" s="26">
        <v>9.6</v>
      </c>
      <c r="F9" s="26">
        <v>90.9</v>
      </c>
      <c r="G9" s="27" t="s">
        <v>223</v>
      </c>
      <c r="H9" s="26">
        <v>2.8</v>
      </c>
      <c r="I9" s="28">
        <v>70</v>
      </c>
      <c r="J9" s="29">
        <v>8</v>
      </c>
      <c r="K9" s="11"/>
      <c r="L9" s="21">
        <v>2</v>
      </c>
      <c r="M9" s="73" t="s">
        <v>2</v>
      </c>
      <c r="N9" s="74" t="s">
        <v>140</v>
      </c>
    </row>
    <row r="10" spans="1:15" s="2" customFormat="1" ht="13.5" customHeight="1">
      <c r="A10" s="11"/>
      <c r="B10" s="17" t="s">
        <v>39</v>
      </c>
      <c r="C10" s="25">
        <v>0.5833333333333334</v>
      </c>
      <c r="D10" s="26" t="s">
        <v>430</v>
      </c>
      <c r="E10" s="26">
        <v>9.6</v>
      </c>
      <c r="F10" s="26">
        <v>91.1</v>
      </c>
      <c r="G10" s="27" t="s">
        <v>223</v>
      </c>
      <c r="H10" s="26">
        <v>2.3</v>
      </c>
      <c r="I10" s="11"/>
      <c r="J10" s="30">
        <v>8</v>
      </c>
      <c r="K10" s="11"/>
      <c r="L10" s="21">
        <v>4</v>
      </c>
      <c r="M10" s="73" t="s">
        <v>33</v>
      </c>
      <c r="N10" s="22" t="s">
        <v>101</v>
      </c>
      <c r="O10" s="3"/>
    </row>
    <row r="11" spans="1:15" s="2" customFormat="1" ht="13.5" customHeight="1" thickBot="1">
      <c r="A11" s="11"/>
      <c r="B11" s="31" t="s">
        <v>9</v>
      </c>
      <c r="C11" s="32">
        <v>0.6701388888888888</v>
      </c>
      <c r="D11" s="33" t="s">
        <v>430</v>
      </c>
      <c r="E11" s="33">
        <v>8.8</v>
      </c>
      <c r="F11" s="33">
        <v>91.4</v>
      </c>
      <c r="G11" s="27" t="s">
        <v>216</v>
      </c>
      <c r="H11" s="33">
        <v>7.1</v>
      </c>
      <c r="I11" s="11"/>
      <c r="J11" s="168">
        <v>8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24.257638888888888</v>
      </c>
      <c r="D12" s="36" t="e">
        <f>AVERAGE(D9:D11)</f>
        <v>#DIV/0!</v>
      </c>
      <c r="E12" s="36">
        <f>AVERAGE(E9:E11)</f>
        <v>9.333333333333334</v>
      </c>
      <c r="F12" s="37">
        <f>AVERAGE(F9:F11)</f>
        <v>91.13333333333333</v>
      </c>
      <c r="G12" s="11"/>
      <c r="H12" s="38">
        <f>AVERAGE(H9:H11)</f>
        <v>4.066666666666666</v>
      </c>
      <c r="I12" s="11"/>
      <c r="J12" s="39">
        <f>AVERAGE(J9:J11)</f>
        <v>8</v>
      </c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45"/>
      <c r="I14" s="45"/>
      <c r="J14" s="45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72</v>
      </c>
      <c r="D15" s="41" t="s">
        <v>75</v>
      </c>
      <c r="E15" s="41" t="s">
        <v>76</v>
      </c>
      <c r="F15" s="41" t="s">
        <v>77</v>
      </c>
      <c r="G15" s="41" t="s">
        <v>78</v>
      </c>
      <c r="H15" s="41" t="s">
        <v>79</v>
      </c>
      <c r="I15" s="41" t="s">
        <v>80</v>
      </c>
      <c r="J15" s="41" t="s">
        <v>81</v>
      </c>
      <c r="K15" s="41" t="s">
        <v>82</v>
      </c>
      <c r="L15" s="41" t="s">
        <v>83</v>
      </c>
      <c r="M15" s="41" t="s">
        <v>135</v>
      </c>
      <c r="N15" s="40" t="s">
        <v>74</v>
      </c>
    </row>
    <row r="16" spans="1:14" s="2" customFormat="1" ht="18.75" customHeight="1">
      <c r="A16" s="11"/>
      <c r="B16" s="63" t="s">
        <v>11</v>
      </c>
      <c r="C16" s="163" t="s">
        <v>73</v>
      </c>
      <c r="D16" s="163" t="s">
        <v>200</v>
      </c>
      <c r="E16" s="163" t="s">
        <v>202</v>
      </c>
      <c r="F16" s="163" t="s">
        <v>202</v>
      </c>
      <c r="G16" s="163"/>
      <c r="H16" s="163"/>
      <c r="I16" s="163"/>
      <c r="J16" s="163"/>
      <c r="K16" s="163"/>
      <c r="L16" s="163"/>
      <c r="M16" s="163"/>
      <c r="N16" s="163" t="s">
        <v>73</v>
      </c>
    </row>
    <row r="17" spans="1:14" s="2" customFormat="1" ht="13.5" customHeight="1">
      <c r="A17" s="11"/>
      <c r="B17" s="63" t="s">
        <v>18</v>
      </c>
      <c r="C17" s="25">
        <v>0.3534722222222222</v>
      </c>
      <c r="D17" s="25">
        <v>0.3548611111111111</v>
      </c>
      <c r="E17" s="25">
        <v>0.3986111111111111</v>
      </c>
      <c r="F17" s="25">
        <v>0.6618055555555555</v>
      </c>
      <c r="G17" s="25"/>
      <c r="H17" s="25"/>
      <c r="I17" s="25"/>
      <c r="J17" s="25"/>
      <c r="K17" s="25"/>
      <c r="L17" s="25"/>
      <c r="M17" s="25"/>
      <c r="N17" s="25">
        <v>0.6659722222222222</v>
      </c>
    </row>
    <row r="18" spans="1:14" s="2" customFormat="1" ht="13.5" customHeight="1">
      <c r="A18" s="11"/>
      <c r="B18" s="63" t="s">
        <v>12</v>
      </c>
      <c r="C18" s="43">
        <v>41596</v>
      </c>
      <c r="D18" s="42">
        <v>41597</v>
      </c>
      <c r="E18" s="42">
        <v>41602</v>
      </c>
      <c r="F18" s="42">
        <v>41666</v>
      </c>
      <c r="G18" s="42"/>
      <c r="H18" s="42"/>
      <c r="I18" s="42"/>
      <c r="J18" s="42"/>
      <c r="K18" s="42"/>
      <c r="L18" s="42"/>
      <c r="M18" s="42"/>
      <c r="N18" s="42">
        <v>41671</v>
      </c>
    </row>
    <row r="19" spans="1:14" s="2" customFormat="1" ht="13.5" customHeight="1" thickBot="1">
      <c r="A19" s="11"/>
      <c r="B19" s="64" t="s">
        <v>13</v>
      </c>
      <c r="C19" s="135"/>
      <c r="D19" s="43">
        <v>41601</v>
      </c>
      <c r="E19" s="43">
        <v>41665</v>
      </c>
      <c r="F19" s="43">
        <v>41670</v>
      </c>
      <c r="G19" s="43"/>
      <c r="H19" s="43"/>
      <c r="I19" s="43"/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136</v>
      </c>
      <c r="C20" s="137"/>
      <c r="D20" s="138">
        <f aca="true" t="shared" si="0" ref="D20:M20">IF(ISNUMBER(D18),D19-D18+1,"")</f>
        <v>5</v>
      </c>
      <c r="E20" s="44">
        <f t="shared" si="0"/>
        <v>64</v>
      </c>
      <c r="F20" s="44">
        <f t="shared" si="0"/>
        <v>5</v>
      </c>
      <c r="G20" s="44">
        <f t="shared" si="0"/>
      </c>
      <c r="H20" s="44">
        <f t="shared" si="0"/>
      </c>
      <c r="I20" s="44">
        <f t="shared" si="0"/>
      </c>
      <c r="J20" s="44">
        <f t="shared" si="0"/>
      </c>
      <c r="K20" s="44">
        <f t="shared" si="0"/>
      </c>
      <c r="L20" s="44">
        <f t="shared" si="0"/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89</v>
      </c>
      <c r="C22" s="75" t="s">
        <v>90</v>
      </c>
      <c r="D22" s="76" t="s">
        <v>91</v>
      </c>
      <c r="E22" s="77" t="s">
        <v>92</v>
      </c>
      <c r="F22" s="196" t="s">
        <v>134</v>
      </c>
      <c r="G22" s="197"/>
      <c r="H22" s="198"/>
      <c r="I22" s="81" t="s">
        <v>90</v>
      </c>
      <c r="J22" s="76" t="s">
        <v>91</v>
      </c>
      <c r="K22" s="76" t="s">
        <v>92</v>
      </c>
      <c r="L22" s="196" t="s">
        <v>134</v>
      </c>
      <c r="M22" s="197"/>
      <c r="N22" s="198"/>
    </row>
    <row r="23" spans="1:14" s="2" customFormat="1" ht="18.75" customHeight="1">
      <c r="A23" s="11"/>
      <c r="B23" s="214"/>
      <c r="C23" s="161"/>
      <c r="D23" s="161"/>
      <c r="E23" s="20" t="s">
        <v>94</v>
      </c>
      <c r="F23" s="189"/>
      <c r="G23" s="190"/>
      <c r="H23" s="191"/>
      <c r="I23" s="80"/>
      <c r="J23" s="20"/>
      <c r="K23" s="20" t="s">
        <v>93</v>
      </c>
      <c r="L23" s="189"/>
      <c r="M23" s="190"/>
      <c r="N23" s="191"/>
    </row>
    <row r="24" spans="1:14" s="2" customFormat="1" ht="18.75" customHeight="1">
      <c r="A24" s="11"/>
      <c r="B24" s="214"/>
      <c r="C24" s="162"/>
      <c r="D24" s="162"/>
      <c r="E24" s="78" t="s">
        <v>98</v>
      </c>
      <c r="F24" s="189"/>
      <c r="G24" s="190"/>
      <c r="H24" s="191"/>
      <c r="I24" s="80"/>
      <c r="J24" s="20"/>
      <c r="K24" s="79" t="s">
        <v>95</v>
      </c>
      <c r="L24" s="189"/>
      <c r="M24" s="190"/>
      <c r="N24" s="191"/>
    </row>
    <row r="25" spans="1:14" s="2" customFormat="1" ht="18.75" customHeight="1">
      <c r="A25" s="11" t="s">
        <v>96</v>
      </c>
      <c r="B25" s="214"/>
      <c r="C25" s="161"/>
      <c r="D25" s="161"/>
      <c r="E25" s="20" t="s">
        <v>95</v>
      </c>
      <c r="F25" s="189"/>
      <c r="G25" s="190"/>
      <c r="H25" s="191"/>
      <c r="I25" s="80"/>
      <c r="J25" s="20"/>
      <c r="K25" s="20" t="s">
        <v>98</v>
      </c>
      <c r="L25" s="189"/>
      <c r="M25" s="190"/>
      <c r="N25" s="191"/>
    </row>
    <row r="26" spans="1:14" s="2" customFormat="1" ht="18.75" customHeight="1">
      <c r="A26" s="11"/>
      <c r="B26" s="215"/>
      <c r="C26" s="161"/>
      <c r="D26" s="161"/>
      <c r="E26" s="165" t="s">
        <v>93</v>
      </c>
      <c r="F26" s="189"/>
      <c r="G26" s="190"/>
      <c r="H26" s="191"/>
      <c r="I26" s="80"/>
      <c r="J26" s="20"/>
      <c r="K26" s="20" t="s">
        <v>94</v>
      </c>
      <c r="L26" s="189"/>
      <c r="M26" s="190"/>
      <c r="N26" s="191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70"/>
    </row>
    <row r="29" spans="1:14" s="2" customFormat="1" ht="13.5" customHeight="1">
      <c r="A29" s="11"/>
      <c r="B29" s="104"/>
      <c r="C29" s="111" t="s">
        <v>16</v>
      </c>
      <c r="D29" s="112" t="s">
        <v>189</v>
      </c>
      <c r="E29" s="112" t="s">
        <v>190</v>
      </c>
      <c r="F29" s="112" t="s">
        <v>191</v>
      </c>
      <c r="G29" s="112" t="s">
        <v>192</v>
      </c>
      <c r="H29" s="112" t="s">
        <v>193</v>
      </c>
      <c r="I29" s="112" t="s">
        <v>148</v>
      </c>
      <c r="J29" s="112" t="s">
        <v>147</v>
      </c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143</v>
      </c>
      <c r="C30" s="123"/>
      <c r="D30" s="124"/>
      <c r="E30" s="124"/>
      <c r="F30" s="124"/>
      <c r="G30" s="124"/>
      <c r="H30" s="124"/>
      <c r="I30" s="124"/>
      <c r="J30" s="124"/>
      <c r="K30" s="124">
        <v>0.33125</v>
      </c>
      <c r="L30" s="125"/>
      <c r="M30" s="117">
        <f>SUM(C30:L30)</f>
        <v>0.33125</v>
      </c>
      <c r="N30" s="126"/>
    </row>
    <row r="31" spans="1:14" s="2" customFormat="1" ht="13.5" customHeight="1">
      <c r="A31" s="11"/>
      <c r="B31" s="106" t="s">
        <v>34</v>
      </c>
      <c r="C31" s="114"/>
      <c r="D31" s="32"/>
      <c r="E31" s="32"/>
      <c r="F31" s="32"/>
      <c r="G31" s="32"/>
      <c r="H31" s="32"/>
      <c r="I31" s="32"/>
      <c r="J31" s="32"/>
      <c r="K31" s="32">
        <v>0.33125</v>
      </c>
      <c r="L31" s="115"/>
      <c r="M31" s="118">
        <f>SUM(C31:L31)</f>
        <v>0.33125</v>
      </c>
      <c r="N31" s="122"/>
    </row>
    <row r="32" spans="1:15" s="2" customFormat="1" ht="13.5" customHeight="1">
      <c r="A32" s="11"/>
      <c r="B32" s="107" t="s">
        <v>35</v>
      </c>
      <c r="C32" s="130"/>
      <c r="D32" s="131"/>
      <c r="E32" s="131"/>
      <c r="F32" s="131"/>
      <c r="G32" s="131"/>
      <c r="H32" s="131"/>
      <c r="I32" s="131"/>
      <c r="J32" s="131"/>
      <c r="K32" s="131">
        <v>0.33125</v>
      </c>
      <c r="L32" s="132"/>
      <c r="M32" s="133">
        <f>SUM(C32:L32)</f>
        <v>0.33125</v>
      </c>
      <c r="N32" s="120"/>
      <c r="O32" s="4"/>
    </row>
    <row r="33" spans="1:15" s="2" customFormat="1" ht="13.5" customHeight="1" thickBot="1">
      <c r="A33" s="11"/>
      <c r="B33" s="110" t="s">
        <v>36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24" t="s">
        <v>142</v>
      </c>
      <c r="C35" s="235" t="s">
        <v>2819</v>
      </c>
      <c r="D35" s="195"/>
      <c r="E35" s="194" t="s">
        <v>2818</v>
      </c>
      <c r="F35" s="195"/>
      <c r="G35" s="194"/>
      <c r="H35" s="195"/>
      <c r="I35" s="194"/>
      <c r="J35" s="195"/>
      <c r="K35" s="194"/>
      <c r="L35" s="195"/>
      <c r="M35" s="194"/>
      <c r="N35" s="195"/>
    </row>
    <row r="36" spans="1:14" s="2" customFormat="1" ht="19.5" customHeight="1">
      <c r="A36" s="11"/>
      <c r="B36" s="225"/>
      <c r="C36" s="194"/>
      <c r="D36" s="195"/>
      <c r="E36" s="194"/>
      <c r="F36" s="195"/>
      <c r="G36" s="194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6"/>
      <c r="C42" s="47"/>
      <c r="D42" s="48"/>
      <c r="E42" s="48"/>
      <c r="F42" s="47"/>
      <c r="G42" s="48"/>
      <c r="H42" s="48"/>
      <c r="I42" s="47"/>
      <c r="J42" s="48"/>
      <c r="K42" s="47"/>
      <c r="L42" s="47"/>
      <c r="M42" s="47"/>
      <c r="N42" s="11"/>
    </row>
    <row r="43" spans="1:14" s="2" customFormat="1" ht="15">
      <c r="A43" s="11"/>
      <c r="B43" s="193" t="s">
        <v>141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>
        <v>4</v>
      </c>
      <c r="B44" s="232" t="s">
        <v>2817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233"/>
    </row>
    <row r="45" spans="1:14" s="2" customFormat="1" ht="12" customHeight="1">
      <c r="A45" s="170">
        <v>0.5395833333333333</v>
      </c>
      <c r="B45" s="236" t="s">
        <v>2816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237"/>
    </row>
    <row r="46" spans="1:14" s="2" customFormat="1" ht="12" customHeight="1">
      <c r="A46" s="11"/>
      <c r="B46" s="23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5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 t="s">
        <v>2564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27" t="s">
        <v>2563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1" customFormat="1" ht="11.25">
      <c r="B55" s="10" t="s">
        <v>49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133</v>
      </c>
      <c r="N55" s="88" t="s">
        <v>129</v>
      </c>
      <c r="O55" s="7"/>
    </row>
    <row r="56" spans="2:15" s="53" customFormat="1" ht="21.75" customHeight="1">
      <c r="B56" s="71" t="s">
        <v>85</v>
      </c>
      <c r="C56" s="89" t="s">
        <v>50</v>
      </c>
      <c r="D56" s="89" t="s">
        <v>51</v>
      </c>
      <c r="E56" s="92" t="s">
        <v>138</v>
      </c>
      <c r="F56" s="89" t="s">
        <v>50</v>
      </c>
      <c r="G56" s="93" t="s">
        <v>51</v>
      </c>
      <c r="H56" s="93" t="s">
        <v>52</v>
      </c>
      <c r="I56" s="93" t="s">
        <v>53</v>
      </c>
      <c r="J56" s="219" t="s">
        <v>54</v>
      </c>
      <c r="K56" s="220"/>
      <c r="L56" s="221"/>
      <c r="M56" s="222" t="s">
        <v>55</v>
      </c>
      <c r="N56" s="223"/>
      <c r="O56" s="8"/>
    </row>
    <row r="57" spans="2:15" s="51" customFormat="1" ht="22.5" customHeight="1">
      <c r="B57" s="98" t="s">
        <v>56</v>
      </c>
      <c r="C57" s="55">
        <v>-160.8</v>
      </c>
      <c r="D57" s="55">
        <v>-163.1</v>
      </c>
      <c r="E57" s="96" t="s">
        <v>57</v>
      </c>
      <c r="F57" s="55">
        <v>24.8</v>
      </c>
      <c r="G57" s="55">
        <v>23.9</v>
      </c>
      <c r="H57" s="97" t="s">
        <v>163</v>
      </c>
      <c r="I57" s="142">
        <v>0</v>
      </c>
      <c r="J57" s="56" t="s">
        <v>144</v>
      </c>
      <c r="K57" s="207">
        <v>7.2</v>
      </c>
      <c r="L57" s="208"/>
      <c r="M57" s="207" t="s">
        <v>196</v>
      </c>
      <c r="N57" s="209"/>
      <c r="O57" s="7"/>
    </row>
    <row r="58" spans="2:15" s="51" customFormat="1" ht="22.5" customHeight="1">
      <c r="B58" s="98" t="s">
        <v>58</v>
      </c>
      <c r="C58" s="55">
        <v>-155.4</v>
      </c>
      <c r="D58" s="55">
        <v>-157.8</v>
      </c>
      <c r="E58" s="97" t="s">
        <v>150</v>
      </c>
      <c r="F58" s="142">
        <v>34</v>
      </c>
      <c r="G58" s="142">
        <v>31</v>
      </c>
      <c r="H58" s="97" t="s">
        <v>146</v>
      </c>
      <c r="I58" s="142">
        <v>0</v>
      </c>
      <c r="J58" s="56" t="s">
        <v>145</v>
      </c>
      <c r="K58" s="207">
        <v>7.2</v>
      </c>
      <c r="L58" s="208"/>
      <c r="M58" s="207" t="s">
        <v>196</v>
      </c>
      <c r="N58" s="209"/>
      <c r="O58" s="7"/>
    </row>
    <row r="59" spans="2:15" s="51" customFormat="1" ht="22.5" customHeight="1">
      <c r="B59" s="98" t="s">
        <v>59</v>
      </c>
      <c r="C59" s="55">
        <v>-208.9</v>
      </c>
      <c r="D59" s="55">
        <v>-209.9</v>
      </c>
      <c r="E59" s="97" t="s">
        <v>164</v>
      </c>
      <c r="F59" s="57">
        <v>20</v>
      </c>
      <c r="G59" s="57">
        <v>20</v>
      </c>
      <c r="H59" s="97" t="s">
        <v>183</v>
      </c>
      <c r="I59" s="142">
        <v>0</v>
      </c>
      <c r="J59" s="58" t="s">
        <v>88</v>
      </c>
      <c r="K59" s="207">
        <v>7.2</v>
      </c>
      <c r="L59" s="208"/>
      <c r="M59" s="207" t="s">
        <v>198</v>
      </c>
      <c r="N59" s="209"/>
      <c r="O59" s="7"/>
    </row>
    <row r="60" spans="2:15" s="51" customFormat="1" ht="22.5" customHeight="1">
      <c r="B60" s="98" t="s">
        <v>60</v>
      </c>
      <c r="C60" s="55">
        <v>-120.4</v>
      </c>
      <c r="D60" s="55">
        <v>-126.2</v>
      </c>
      <c r="E60" s="97" t="s">
        <v>165</v>
      </c>
      <c r="F60" s="57">
        <v>40</v>
      </c>
      <c r="G60" s="57">
        <v>40</v>
      </c>
      <c r="H60" s="97" t="s">
        <v>86</v>
      </c>
      <c r="I60" s="142">
        <v>0</v>
      </c>
      <c r="J60" s="56" t="s">
        <v>61</v>
      </c>
      <c r="K60" s="207">
        <v>7.2</v>
      </c>
      <c r="L60" s="208"/>
      <c r="M60" s="207" t="s">
        <v>199</v>
      </c>
      <c r="N60" s="209"/>
      <c r="O60" s="7"/>
    </row>
    <row r="61" spans="2:15" s="51" customFormat="1" ht="22.5" customHeight="1">
      <c r="B61" s="98" t="s">
        <v>62</v>
      </c>
      <c r="C61" s="55">
        <v>26.5</v>
      </c>
      <c r="D61" s="55">
        <v>24.9</v>
      </c>
      <c r="E61" s="97" t="s">
        <v>132</v>
      </c>
      <c r="F61" s="57">
        <v>50</v>
      </c>
      <c r="G61" s="57">
        <v>45</v>
      </c>
      <c r="H61" s="96" t="s">
        <v>63</v>
      </c>
      <c r="I61" s="144">
        <v>0</v>
      </c>
      <c r="J61" s="210" t="s">
        <v>64</v>
      </c>
      <c r="K61" s="184"/>
      <c r="L61" s="185"/>
      <c r="M61" s="185"/>
      <c r="N61" s="186"/>
      <c r="O61" s="7"/>
    </row>
    <row r="62" spans="2:15" s="51" customFormat="1" ht="22.5" customHeight="1">
      <c r="B62" s="98" t="s">
        <v>65</v>
      </c>
      <c r="C62" s="55">
        <v>22.4</v>
      </c>
      <c r="D62" s="55">
        <v>21.1</v>
      </c>
      <c r="E62" s="97" t="s">
        <v>166</v>
      </c>
      <c r="F62" s="57">
        <v>270</v>
      </c>
      <c r="G62" s="57">
        <v>265</v>
      </c>
      <c r="H62" s="96" t="s">
        <v>151</v>
      </c>
      <c r="I62" s="144">
        <v>0</v>
      </c>
      <c r="J62" s="211"/>
      <c r="K62" s="199"/>
      <c r="L62" s="200"/>
      <c r="M62" s="200"/>
      <c r="N62" s="201"/>
      <c r="O62" s="7"/>
    </row>
    <row r="63" spans="2:15" s="51" customFormat="1" ht="22.5" customHeight="1">
      <c r="B63" s="98" t="s">
        <v>66</v>
      </c>
      <c r="C63" s="55">
        <v>19.5</v>
      </c>
      <c r="D63" s="55">
        <v>18.2</v>
      </c>
      <c r="E63" s="97" t="s">
        <v>167</v>
      </c>
      <c r="F63" s="59">
        <v>4.8</v>
      </c>
      <c r="G63" s="59">
        <v>4.8</v>
      </c>
      <c r="H63" s="96" t="s">
        <v>152</v>
      </c>
      <c r="I63" s="144">
        <v>0</v>
      </c>
      <c r="J63" s="211"/>
      <c r="K63" s="199"/>
      <c r="L63" s="200"/>
      <c r="M63" s="200"/>
      <c r="N63" s="201"/>
      <c r="O63" s="7"/>
    </row>
    <row r="64" spans="2:15" s="51" customFormat="1" ht="22.5" customHeight="1">
      <c r="B64" s="98" t="s">
        <v>67</v>
      </c>
      <c r="C64" s="55">
        <v>18.8</v>
      </c>
      <c r="D64" s="55">
        <v>17.6</v>
      </c>
      <c r="E64" s="97" t="s">
        <v>168</v>
      </c>
      <c r="F64" s="59">
        <v>0.4</v>
      </c>
      <c r="G64" s="61">
        <v>0.5</v>
      </c>
      <c r="H64" s="101"/>
      <c r="I64" s="87"/>
      <c r="J64" s="211"/>
      <c r="K64" s="199"/>
      <c r="L64" s="200"/>
      <c r="M64" s="200"/>
      <c r="N64" s="201"/>
      <c r="O64" s="7"/>
    </row>
    <row r="65" spans="2:15" s="51" customFormat="1" ht="22.5" customHeight="1">
      <c r="B65" s="99" t="s">
        <v>113</v>
      </c>
      <c r="C65" s="60">
        <v>1.96E-05</v>
      </c>
      <c r="D65" s="60">
        <v>1.97E-05</v>
      </c>
      <c r="E65" s="96" t="s">
        <v>68</v>
      </c>
      <c r="F65" s="55">
        <v>18.9</v>
      </c>
      <c r="G65" s="61">
        <v>13.1</v>
      </c>
      <c r="H65" s="97" t="s">
        <v>87</v>
      </c>
      <c r="I65" s="61" t="s">
        <v>195</v>
      </c>
      <c r="J65" s="211"/>
      <c r="K65" s="199"/>
      <c r="L65" s="200"/>
      <c r="M65" s="200"/>
      <c r="N65" s="201"/>
      <c r="O65" s="7"/>
    </row>
    <row r="66" spans="2:15" s="51" customFormat="1" ht="22.5" customHeight="1">
      <c r="B66" s="100" t="s">
        <v>69</v>
      </c>
      <c r="C66" s="72">
        <v>500</v>
      </c>
      <c r="D66" s="134"/>
      <c r="E66" s="102" t="s">
        <v>153</v>
      </c>
      <c r="F66" s="141">
        <v>65.6</v>
      </c>
      <c r="G66" s="169">
        <v>78.1</v>
      </c>
      <c r="H66" s="102" t="s">
        <v>169</v>
      </c>
      <c r="I66" s="143" t="s">
        <v>195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42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84</v>
      </c>
      <c r="C69" s="67" t="s">
        <v>43</v>
      </c>
      <c r="D69" s="67" t="s">
        <v>44</v>
      </c>
      <c r="E69" s="67" t="s">
        <v>45</v>
      </c>
      <c r="F69" s="67" t="s">
        <v>46</v>
      </c>
      <c r="G69" s="67" t="s">
        <v>47</v>
      </c>
      <c r="H69" s="67" t="s">
        <v>48</v>
      </c>
      <c r="I69" s="82" t="s">
        <v>137</v>
      </c>
      <c r="J69" s="67" t="s">
        <v>103</v>
      </c>
      <c r="K69" s="82" t="s">
        <v>112</v>
      </c>
      <c r="L69" s="82" t="s">
        <v>104</v>
      </c>
      <c r="M69" s="67" t="s">
        <v>105</v>
      </c>
      <c r="N69" s="83" t="s">
        <v>106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154</v>
      </c>
      <c r="C71" s="70" t="s">
        <v>155</v>
      </c>
      <c r="D71" s="69" t="s">
        <v>107</v>
      </c>
      <c r="E71" s="70" t="s">
        <v>126</v>
      </c>
      <c r="F71" s="70" t="s">
        <v>156</v>
      </c>
      <c r="G71" s="70" t="s">
        <v>127</v>
      </c>
      <c r="H71" s="70" t="s">
        <v>157</v>
      </c>
      <c r="I71" s="70" t="s">
        <v>108</v>
      </c>
      <c r="J71" s="70" t="s">
        <v>128</v>
      </c>
      <c r="K71" s="70" t="s">
        <v>123</v>
      </c>
      <c r="L71" s="70" t="s">
        <v>124</v>
      </c>
      <c r="M71" s="70" t="s">
        <v>109</v>
      </c>
      <c r="N71" s="86" t="s">
        <v>125</v>
      </c>
    </row>
    <row r="72" spans="1:14" s="2" customFormat="1" ht="24" customHeight="1">
      <c r="A72" s="11"/>
      <c r="B72" s="150">
        <v>0</v>
      </c>
      <c r="C72" s="151">
        <v>0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70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2" t="s">
        <v>118</v>
      </c>
      <c r="C75" s="192"/>
      <c r="D75" s="153">
        <v>0</v>
      </c>
      <c r="E75" s="192" t="s">
        <v>115</v>
      </c>
      <c r="F75" s="192"/>
      <c r="G75" s="156">
        <v>0</v>
      </c>
      <c r="H75" s="192" t="s">
        <v>170</v>
      </c>
      <c r="I75" s="192"/>
      <c r="J75" s="153">
        <v>0</v>
      </c>
      <c r="K75" s="192" t="s">
        <v>171</v>
      </c>
      <c r="L75" s="192"/>
      <c r="M75" s="158">
        <v>0</v>
      </c>
      <c r="N75" s="62"/>
      <c r="O75" s="9"/>
    </row>
    <row r="76" spans="2:15" s="51" customFormat="1" ht="18.75" customHeight="1">
      <c r="B76" s="179" t="s">
        <v>119</v>
      </c>
      <c r="C76" s="180"/>
      <c r="D76" s="154">
        <v>0</v>
      </c>
      <c r="E76" s="180" t="s">
        <v>172</v>
      </c>
      <c r="F76" s="180"/>
      <c r="G76" s="154">
        <v>0</v>
      </c>
      <c r="H76" s="180" t="s">
        <v>173</v>
      </c>
      <c r="I76" s="180"/>
      <c r="J76" s="154">
        <v>0</v>
      </c>
      <c r="K76" s="180" t="s">
        <v>174</v>
      </c>
      <c r="L76" s="180"/>
      <c r="M76" s="159">
        <v>0</v>
      </c>
      <c r="N76" s="62"/>
      <c r="O76" s="9"/>
    </row>
    <row r="77" spans="2:15" s="51" customFormat="1" ht="18.75" customHeight="1">
      <c r="B77" s="179" t="s">
        <v>120</v>
      </c>
      <c r="C77" s="180"/>
      <c r="D77" s="154">
        <v>0</v>
      </c>
      <c r="E77" s="180" t="s">
        <v>175</v>
      </c>
      <c r="F77" s="180"/>
      <c r="G77" s="154">
        <v>0</v>
      </c>
      <c r="H77" s="180" t="s">
        <v>131</v>
      </c>
      <c r="I77" s="180"/>
      <c r="J77" s="157">
        <v>0</v>
      </c>
      <c r="K77" s="180" t="s">
        <v>176</v>
      </c>
      <c r="L77" s="180"/>
      <c r="M77" s="159">
        <v>0</v>
      </c>
      <c r="N77" s="62"/>
      <c r="O77" s="9"/>
    </row>
    <row r="78" spans="2:15" s="51" customFormat="1" ht="18.75" customHeight="1">
      <c r="B78" s="179" t="s">
        <v>121</v>
      </c>
      <c r="C78" s="180"/>
      <c r="D78" s="154">
        <v>0</v>
      </c>
      <c r="E78" s="180" t="s">
        <v>177</v>
      </c>
      <c r="F78" s="180"/>
      <c r="G78" s="154">
        <v>0</v>
      </c>
      <c r="H78" s="180" t="s">
        <v>158</v>
      </c>
      <c r="I78" s="180"/>
      <c r="J78" s="154">
        <v>0</v>
      </c>
      <c r="K78" s="180" t="s">
        <v>130</v>
      </c>
      <c r="L78" s="180"/>
      <c r="M78" s="159">
        <v>0</v>
      </c>
      <c r="N78" s="62"/>
      <c r="O78" s="9"/>
    </row>
    <row r="79" spans="2:15" s="51" customFormat="1" ht="18.75" customHeight="1">
      <c r="B79" s="179" t="s">
        <v>122</v>
      </c>
      <c r="C79" s="180"/>
      <c r="D79" s="154">
        <v>0</v>
      </c>
      <c r="E79" s="180" t="s">
        <v>116</v>
      </c>
      <c r="F79" s="180"/>
      <c r="G79" s="154">
        <v>0</v>
      </c>
      <c r="H79" s="180" t="s">
        <v>178</v>
      </c>
      <c r="I79" s="180"/>
      <c r="J79" s="157">
        <v>0</v>
      </c>
      <c r="K79" s="180" t="s">
        <v>159</v>
      </c>
      <c r="L79" s="180"/>
      <c r="M79" s="159">
        <v>0</v>
      </c>
      <c r="N79" s="62"/>
      <c r="O79" s="9"/>
    </row>
    <row r="80" spans="2:15" s="51" customFormat="1" ht="18.75" customHeight="1">
      <c r="B80" s="179" t="s">
        <v>102</v>
      </c>
      <c r="C80" s="180"/>
      <c r="D80" s="154">
        <v>0</v>
      </c>
      <c r="E80" s="180" t="s">
        <v>179</v>
      </c>
      <c r="F80" s="180"/>
      <c r="G80" s="154">
        <v>0</v>
      </c>
      <c r="H80" s="180" t="s">
        <v>160</v>
      </c>
      <c r="I80" s="180"/>
      <c r="J80" s="157">
        <v>0</v>
      </c>
      <c r="K80" s="180" t="s">
        <v>114</v>
      </c>
      <c r="L80" s="180"/>
      <c r="M80" s="159">
        <v>0</v>
      </c>
      <c r="N80" s="62"/>
      <c r="O80" s="9"/>
    </row>
    <row r="81" spans="2:15" s="51" customFormat="1" ht="18.75" customHeight="1">
      <c r="B81" s="179" t="s">
        <v>110</v>
      </c>
      <c r="C81" s="180"/>
      <c r="D81" s="154">
        <v>0</v>
      </c>
      <c r="E81" s="180" t="s">
        <v>180</v>
      </c>
      <c r="F81" s="180"/>
      <c r="G81" s="154">
        <v>0</v>
      </c>
      <c r="H81" s="180" t="s">
        <v>181</v>
      </c>
      <c r="I81" s="180"/>
      <c r="J81" s="154">
        <v>0</v>
      </c>
      <c r="K81" s="180" t="s">
        <v>161</v>
      </c>
      <c r="L81" s="180"/>
      <c r="M81" s="159">
        <v>0</v>
      </c>
      <c r="N81" s="62"/>
      <c r="O81" s="166"/>
    </row>
    <row r="82" spans="2:15" s="51" customFormat="1" ht="18.75" customHeight="1">
      <c r="B82" s="206" t="s">
        <v>111</v>
      </c>
      <c r="C82" s="188"/>
      <c r="D82" s="155">
        <v>0</v>
      </c>
      <c r="E82" s="188" t="s">
        <v>117</v>
      </c>
      <c r="F82" s="188"/>
      <c r="G82" s="155">
        <v>0</v>
      </c>
      <c r="H82" s="188" t="s">
        <v>182</v>
      </c>
      <c r="I82" s="188"/>
      <c r="J82" s="155">
        <v>0</v>
      </c>
      <c r="K82" s="188"/>
      <c r="L82" s="188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1.25">
      <c r="B84" s="10" t="s">
        <v>71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81" t="s">
        <v>2810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3"/>
      <c r="O85" s="7"/>
    </row>
    <row r="86" spans="2:15" s="51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1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1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1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1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1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1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1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1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1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1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1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1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1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1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0"/>
  <sheetViews>
    <sheetView zoomScale="130" zoomScaleNormal="130" workbookViewId="0" topLeftCell="A31">
      <selection activeCell="B49" sqref="B49:N49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44130</v>
      </c>
      <c r="D3" s="231"/>
      <c r="E3" s="12"/>
      <c r="F3" s="12"/>
      <c r="G3" s="12"/>
      <c r="H3" s="11"/>
      <c r="I3" s="11"/>
      <c r="J3" s="11"/>
      <c r="K3" s="108" t="s">
        <v>37</v>
      </c>
      <c r="L3" s="167">
        <f>(M31-(M32+M33))/M31*100</f>
        <v>0</v>
      </c>
      <c r="M3" s="109" t="s">
        <v>38</v>
      </c>
      <c r="N3" s="16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204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149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139</v>
      </c>
    </row>
    <row r="9" spans="1:14" s="2" customFormat="1" ht="13.5" customHeight="1">
      <c r="A9" s="11"/>
      <c r="B9" s="17" t="s">
        <v>8</v>
      </c>
      <c r="C9" s="25">
        <v>0.4131944444444444</v>
      </c>
      <c r="D9" s="26" t="s">
        <v>430</v>
      </c>
      <c r="E9" s="26">
        <v>7.7</v>
      </c>
      <c r="F9" s="26">
        <v>91.5</v>
      </c>
      <c r="G9" s="27" t="s">
        <v>216</v>
      </c>
      <c r="H9" s="26">
        <v>4.7</v>
      </c>
      <c r="I9" s="28">
        <v>78</v>
      </c>
      <c r="J9" s="29">
        <v>8</v>
      </c>
      <c r="K9" s="11"/>
      <c r="L9" s="21">
        <v>2</v>
      </c>
      <c r="M9" s="73" t="s">
        <v>2</v>
      </c>
      <c r="N9" s="74" t="s">
        <v>140</v>
      </c>
    </row>
    <row r="10" spans="1:15" s="2" customFormat="1" ht="13.5" customHeight="1">
      <c r="A10" s="11"/>
      <c r="B10" s="17" t="s">
        <v>39</v>
      </c>
      <c r="C10" s="25">
        <v>0.5833333333333334</v>
      </c>
      <c r="D10" s="26" t="s">
        <v>430</v>
      </c>
      <c r="E10" s="26">
        <v>8.3</v>
      </c>
      <c r="F10" s="26">
        <v>79.6</v>
      </c>
      <c r="G10" s="27" t="s">
        <v>1594</v>
      </c>
      <c r="H10" s="26">
        <v>5.2</v>
      </c>
      <c r="I10" s="11"/>
      <c r="J10" s="30">
        <v>8</v>
      </c>
      <c r="K10" s="11"/>
      <c r="L10" s="21">
        <v>4</v>
      </c>
      <c r="M10" s="73" t="s">
        <v>33</v>
      </c>
      <c r="N10" s="22" t="s">
        <v>101</v>
      </c>
      <c r="O10" s="3"/>
    </row>
    <row r="11" spans="1:15" s="2" customFormat="1" ht="13.5" customHeight="1" thickBot="1">
      <c r="A11" s="11"/>
      <c r="B11" s="31" t="s">
        <v>9</v>
      </c>
      <c r="C11" s="32">
        <v>0.6895833333333333</v>
      </c>
      <c r="D11" s="33" t="s">
        <v>430</v>
      </c>
      <c r="E11" s="33">
        <v>8.1</v>
      </c>
      <c r="F11" s="33">
        <v>80.3</v>
      </c>
      <c r="G11" s="27" t="s">
        <v>216</v>
      </c>
      <c r="H11" s="33">
        <v>6.7</v>
      </c>
      <c r="I11" s="11"/>
      <c r="J11" s="168">
        <v>4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24.276388888888892</v>
      </c>
      <c r="D12" s="36" t="e">
        <f>AVERAGE(D9:D11)</f>
        <v>#DIV/0!</v>
      </c>
      <c r="E12" s="36">
        <f>AVERAGE(E9:E11)</f>
        <v>8.033333333333333</v>
      </c>
      <c r="F12" s="37">
        <f>AVERAGE(F9:F11)</f>
        <v>83.8</v>
      </c>
      <c r="G12" s="11"/>
      <c r="H12" s="38">
        <f>AVERAGE(H9:H11)</f>
        <v>5.533333333333334</v>
      </c>
      <c r="I12" s="11"/>
      <c r="J12" s="39">
        <f>AVERAGE(J9:J11)</f>
        <v>6.666666666666667</v>
      </c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45"/>
      <c r="I14" s="45"/>
      <c r="J14" s="45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72</v>
      </c>
      <c r="D15" s="41" t="s">
        <v>75</v>
      </c>
      <c r="E15" s="41" t="s">
        <v>76</v>
      </c>
      <c r="F15" s="41" t="s">
        <v>77</v>
      </c>
      <c r="G15" s="41" t="s">
        <v>78</v>
      </c>
      <c r="H15" s="41" t="s">
        <v>79</v>
      </c>
      <c r="I15" s="41" t="s">
        <v>80</v>
      </c>
      <c r="J15" s="41" t="s">
        <v>81</v>
      </c>
      <c r="K15" s="41" t="s">
        <v>82</v>
      </c>
      <c r="L15" s="41" t="s">
        <v>83</v>
      </c>
      <c r="M15" s="41" t="s">
        <v>135</v>
      </c>
      <c r="N15" s="40" t="s">
        <v>74</v>
      </c>
    </row>
    <row r="16" spans="1:14" s="2" customFormat="1" ht="18.75" customHeight="1">
      <c r="A16" s="11"/>
      <c r="B16" s="63" t="s">
        <v>11</v>
      </c>
      <c r="C16" s="163" t="s">
        <v>73</v>
      </c>
      <c r="D16" s="163" t="s">
        <v>200</v>
      </c>
      <c r="E16" s="163" t="s">
        <v>202</v>
      </c>
      <c r="F16" s="163"/>
      <c r="G16" s="163"/>
      <c r="H16" s="163"/>
      <c r="I16" s="163"/>
      <c r="J16" s="163"/>
      <c r="K16" s="163"/>
      <c r="L16" s="163"/>
      <c r="M16" s="163"/>
      <c r="N16" s="163" t="s">
        <v>73</v>
      </c>
    </row>
    <row r="17" spans="1:14" s="2" customFormat="1" ht="13.5" customHeight="1">
      <c r="A17" s="11"/>
      <c r="B17" s="63" t="s">
        <v>18</v>
      </c>
      <c r="C17" s="25">
        <v>0.34722222222222227</v>
      </c>
      <c r="D17" s="25">
        <v>0.34861111111111115</v>
      </c>
      <c r="E17" s="25">
        <v>0.6798611111111111</v>
      </c>
      <c r="F17" s="25"/>
      <c r="G17" s="25"/>
      <c r="H17" s="25"/>
      <c r="I17" s="25"/>
      <c r="J17" s="25"/>
      <c r="K17" s="25"/>
      <c r="L17" s="25"/>
      <c r="M17" s="25"/>
      <c r="N17" s="25">
        <v>0.6840277777777778</v>
      </c>
    </row>
    <row r="18" spans="1:14" s="2" customFormat="1" ht="13.5" customHeight="1">
      <c r="A18" s="11"/>
      <c r="B18" s="63" t="s">
        <v>12</v>
      </c>
      <c r="C18" s="43">
        <v>41672</v>
      </c>
      <c r="D18" s="42">
        <v>41673</v>
      </c>
      <c r="E18" s="42">
        <v>41678</v>
      </c>
      <c r="F18" s="42"/>
      <c r="G18" s="42"/>
      <c r="H18" s="42"/>
      <c r="I18" s="42"/>
      <c r="J18" s="42"/>
      <c r="K18" s="42"/>
      <c r="L18" s="42"/>
      <c r="M18" s="42"/>
      <c r="N18" s="42">
        <v>41683</v>
      </c>
    </row>
    <row r="19" spans="1:14" s="2" customFormat="1" ht="13.5" customHeight="1" thickBot="1">
      <c r="A19" s="11"/>
      <c r="B19" s="64" t="s">
        <v>13</v>
      </c>
      <c r="C19" s="135"/>
      <c r="D19" s="43">
        <v>41677</v>
      </c>
      <c r="E19" s="43">
        <v>41682</v>
      </c>
      <c r="F19" s="43"/>
      <c r="G19" s="43"/>
      <c r="H19" s="43"/>
      <c r="I19" s="43"/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136</v>
      </c>
      <c r="C20" s="137"/>
      <c r="D20" s="138">
        <f aca="true" t="shared" si="0" ref="D20:M20">IF(ISNUMBER(D18),D19-D18+1,"")</f>
        <v>5</v>
      </c>
      <c r="E20" s="44">
        <f t="shared" si="0"/>
        <v>5</v>
      </c>
      <c r="F20" s="44">
        <f t="shared" si="0"/>
      </c>
      <c r="G20" s="44">
        <f t="shared" si="0"/>
      </c>
      <c r="H20" s="44">
        <f t="shared" si="0"/>
      </c>
      <c r="I20" s="44">
        <f t="shared" si="0"/>
      </c>
      <c r="J20" s="44">
        <f t="shared" si="0"/>
      </c>
      <c r="K20" s="44">
        <f t="shared" si="0"/>
      </c>
      <c r="L20" s="44">
        <f t="shared" si="0"/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89</v>
      </c>
      <c r="C22" s="75" t="s">
        <v>90</v>
      </c>
      <c r="D22" s="76" t="s">
        <v>91</v>
      </c>
      <c r="E22" s="77" t="s">
        <v>92</v>
      </c>
      <c r="F22" s="196" t="s">
        <v>134</v>
      </c>
      <c r="G22" s="197"/>
      <c r="H22" s="198"/>
      <c r="I22" s="81" t="s">
        <v>90</v>
      </c>
      <c r="J22" s="76" t="s">
        <v>91</v>
      </c>
      <c r="K22" s="76" t="s">
        <v>92</v>
      </c>
      <c r="L22" s="196" t="s">
        <v>134</v>
      </c>
      <c r="M22" s="197"/>
      <c r="N22" s="198"/>
    </row>
    <row r="23" spans="1:14" s="2" customFormat="1" ht="18.75" customHeight="1">
      <c r="A23" s="11"/>
      <c r="B23" s="214"/>
      <c r="C23" s="161"/>
      <c r="D23" s="161"/>
      <c r="E23" s="20" t="s">
        <v>94</v>
      </c>
      <c r="F23" s="189"/>
      <c r="G23" s="190"/>
      <c r="H23" s="191"/>
      <c r="I23" s="80"/>
      <c r="J23" s="20"/>
      <c r="K23" s="20" t="s">
        <v>93</v>
      </c>
      <c r="L23" s="189"/>
      <c r="M23" s="190"/>
      <c r="N23" s="191"/>
    </row>
    <row r="24" spans="1:14" s="2" customFormat="1" ht="18.75" customHeight="1">
      <c r="A24" s="11"/>
      <c r="B24" s="214"/>
      <c r="C24" s="162"/>
      <c r="D24" s="162"/>
      <c r="E24" s="78" t="s">
        <v>98</v>
      </c>
      <c r="F24" s="189"/>
      <c r="G24" s="190"/>
      <c r="H24" s="191"/>
      <c r="I24" s="80"/>
      <c r="J24" s="20"/>
      <c r="K24" s="79" t="s">
        <v>95</v>
      </c>
      <c r="L24" s="189"/>
      <c r="M24" s="190"/>
      <c r="N24" s="191"/>
    </row>
    <row r="25" spans="1:14" s="2" customFormat="1" ht="18.75" customHeight="1">
      <c r="A25" s="11" t="s">
        <v>96</v>
      </c>
      <c r="B25" s="214"/>
      <c r="C25" s="161"/>
      <c r="D25" s="161"/>
      <c r="E25" s="20" t="s">
        <v>95</v>
      </c>
      <c r="F25" s="189"/>
      <c r="G25" s="190"/>
      <c r="H25" s="191"/>
      <c r="I25" s="80"/>
      <c r="J25" s="20"/>
      <c r="K25" s="20" t="s">
        <v>98</v>
      </c>
      <c r="L25" s="189"/>
      <c r="M25" s="190"/>
      <c r="N25" s="191"/>
    </row>
    <row r="26" spans="1:14" s="2" customFormat="1" ht="18.75" customHeight="1">
      <c r="A26" s="11"/>
      <c r="B26" s="215"/>
      <c r="C26" s="161"/>
      <c r="D26" s="161"/>
      <c r="E26" s="165" t="s">
        <v>93</v>
      </c>
      <c r="F26" s="189"/>
      <c r="G26" s="190"/>
      <c r="H26" s="191"/>
      <c r="I26" s="80"/>
      <c r="J26" s="20"/>
      <c r="K26" s="20" t="s">
        <v>94</v>
      </c>
      <c r="L26" s="189"/>
      <c r="M26" s="190"/>
      <c r="N26" s="191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70"/>
    </row>
    <row r="29" spans="1:14" s="2" customFormat="1" ht="13.5" customHeight="1">
      <c r="A29" s="11"/>
      <c r="B29" s="104"/>
      <c r="C29" s="111" t="s">
        <v>16</v>
      </c>
      <c r="D29" s="112" t="s">
        <v>189</v>
      </c>
      <c r="E29" s="112" t="s">
        <v>190</v>
      </c>
      <c r="F29" s="112" t="s">
        <v>191</v>
      </c>
      <c r="G29" s="112" t="s">
        <v>192</v>
      </c>
      <c r="H29" s="112" t="s">
        <v>193</v>
      </c>
      <c r="I29" s="112" t="s">
        <v>148</v>
      </c>
      <c r="J29" s="112" t="s">
        <v>147</v>
      </c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143</v>
      </c>
      <c r="C30" s="123"/>
      <c r="D30" s="124"/>
      <c r="E30" s="124"/>
      <c r="F30" s="124"/>
      <c r="G30" s="124"/>
      <c r="H30" s="124"/>
      <c r="I30" s="124"/>
      <c r="J30" s="124"/>
      <c r="K30" s="124">
        <v>0.3298611111111111</v>
      </c>
      <c r="L30" s="125"/>
      <c r="M30" s="117">
        <f>SUM(C30:L30)</f>
        <v>0.3298611111111111</v>
      </c>
      <c r="N30" s="126"/>
    </row>
    <row r="31" spans="1:14" s="2" customFormat="1" ht="13.5" customHeight="1">
      <c r="A31" s="11"/>
      <c r="B31" s="106" t="s">
        <v>34</v>
      </c>
      <c r="C31" s="114"/>
      <c r="D31" s="32"/>
      <c r="E31" s="32"/>
      <c r="F31" s="32"/>
      <c r="G31" s="32"/>
      <c r="H31" s="32"/>
      <c r="I31" s="32"/>
      <c r="J31" s="32"/>
      <c r="K31" s="32">
        <v>0.3298611111111111</v>
      </c>
      <c r="L31" s="115"/>
      <c r="M31" s="118">
        <f>SUM(C31:L31)</f>
        <v>0.3298611111111111</v>
      </c>
      <c r="N31" s="122"/>
    </row>
    <row r="32" spans="1:15" s="2" customFormat="1" ht="13.5" customHeight="1">
      <c r="A32" s="11"/>
      <c r="B32" s="107" t="s">
        <v>35</v>
      </c>
      <c r="C32" s="130"/>
      <c r="D32" s="131"/>
      <c r="E32" s="131"/>
      <c r="F32" s="131"/>
      <c r="G32" s="131"/>
      <c r="H32" s="131"/>
      <c r="I32" s="131"/>
      <c r="J32" s="131"/>
      <c r="K32" s="131">
        <v>0.3298611111111111</v>
      </c>
      <c r="L32" s="132"/>
      <c r="M32" s="133">
        <f>SUM(C32:L32)</f>
        <v>0.3298611111111111</v>
      </c>
      <c r="N32" s="120"/>
      <c r="O32" s="4"/>
    </row>
    <row r="33" spans="1:15" s="2" customFormat="1" ht="13.5" customHeight="1" thickBot="1">
      <c r="A33" s="11"/>
      <c r="B33" s="110" t="s">
        <v>36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24" t="s">
        <v>142</v>
      </c>
      <c r="C35" s="235" t="s">
        <v>2821</v>
      </c>
      <c r="D35" s="195"/>
      <c r="E35" s="194"/>
      <c r="F35" s="195"/>
      <c r="G35" s="194"/>
      <c r="H35" s="195"/>
      <c r="I35" s="194"/>
      <c r="J35" s="195"/>
      <c r="K35" s="194"/>
      <c r="L35" s="195"/>
      <c r="M35" s="194"/>
      <c r="N35" s="195"/>
    </row>
    <row r="36" spans="1:14" s="2" customFormat="1" ht="19.5" customHeight="1">
      <c r="A36" s="11"/>
      <c r="B36" s="225"/>
      <c r="C36" s="194"/>
      <c r="D36" s="195"/>
      <c r="E36" s="194"/>
      <c r="F36" s="195"/>
      <c r="G36" s="194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6"/>
      <c r="C42" s="47"/>
      <c r="D42" s="48"/>
      <c r="E42" s="48"/>
      <c r="F42" s="47"/>
      <c r="G42" s="48"/>
      <c r="H42" s="48"/>
      <c r="I42" s="47"/>
      <c r="J42" s="48"/>
      <c r="K42" s="47"/>
      <c r="L42" s="47"/>
      <c r="M42" s="47"/>
      <c r="N42" s="11"/>
    </row>
    <row r="43" spans="1:14" s="2" customFormat="1" ht="15">
      <c r="A43" s="11"/>
      <c r="B43" s="193" t="s">
        <v>141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>
        <v>4</v>
      </c>
      <c r="B44" s="232" t="s">
        <v>2820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233"/>
    </row>
    <row r="45" spans="1:14" s="2" customFormat="1" ht="12" customHeight="1">
      <c r="A45" s="170">
        <v>0.5395833333333333</v>
      </c>
      <c r="B45" s="236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237"/>
    </row>
    <row r="46" spans="1:14" s="2" customFormat="1" ht="12" customHeight="1">
      <c r="A46" s="11"/>
      <c r="B46" s="23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5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 t="s">
        <v>2564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27" t="s">
        <v>2563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1" customFormat="1" ht="11.25">
      <c r="B55" s="10" t="s">
        <v>49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133</v>
      </c>
      <c r="N55" s="88" t="s">
        <v>129</v>
      </c>
      <c r="O55" s="7"/>
    </row>
    <row r="56" spans="2:15" s="53" customFormat="1" ht="21.75" customHeight="1">
      <c r="B56" s="71" t="s">
        <v>85</v>
      </c>
      <c r="C56" s="89" t="s">
        <v>50</v>
      </c>
      <c r="D56" s="89" t="s">
        <v>51</v>
      </c>
      <c r="E56" s="92" t="s">
        <v>138</v>
      </c>
      <c r="F56" s="89" t="s">
        <v>50</v>
      </c>
      <c r="G56" s="93" t="s">
        <v>51</v>
      </c>
      <c r="H56" s="93" t="s">
        <v>52</v>
      </c>
      <c r="I56" s="93" t="s">
        <v>53</v>
      </c>
      <c r="J56" s="219" t="s">
        <v>54</v>
      </c>
      <c r="K56" s="220"/>
      <c r="L56" s="221"/>
      <c r="M56" s="222" t="s">
        <v>55</v>
      </c>
      <c r="N56" s="223"/>
      <c r="O56" s="8"/>
    </row>
    <row r="57" spans="2:15" s="51" customFormat="1" ht="22.5" customHeight="1">
      <c r="B57" s="98" t="s">
        <v>56</v>
      </c>
      <c r="C57" s="55">
        <v>-161.2</v>
      </c>
      <c r="D57" s="55">
        <v>-163.9</v>
      </c>
      <c r="E57" s="96" t="s">
        <v>57</v>
      </c>
      <c r="F57" s="55">
        <v>21.1</v>
      </c>
      <c r="G57" s="55">
        <v>21.4</v>
      </c>
      <c r="H57" s="97" t="s">
        <v>163</v>
      </c>
      <c r="I57" s="142">
        <v>0</v>
      </c>
      <c r="J57" s="56" t="s">
        <v>144</v>
      </c>
      <c r="K57" s="207">
        <v>7.2</v>
      </c>
      <c r="L57" s="208"/>
      <c r="M57" s="207" t="s">
        <v>196</v>
      </c>
      <c r="N57" s="209"/>
      <c r="O57" s="7"/>
    </row>
    <row r="58" spans="2:15" s="51" customFormat="1" ht="22.5" customHeight="1">
      <c r="B58" s="98" t="s">
        <v>58</v>
      </c>
      <c r="C58" s="55">
        <v>-156</v>
      </c>
      <c r="D58" s="55">
        <v>-158.7</v>
      </c>
      <c r="E58" s="97" t="s">
        <v>150</v>
      </c>
      <c r="F58" s="142">
        <v>37</v>
      </c>
      <c r="G58" s="142">
        <v>29</v>
      </c>
      <c r="H58" s="97" t="s">
        <v>146</v>
      </c>
      <c r="I58" s="142">
        <v>0</v>
      </c>
      <c r="J58" s="56" t="s">
        <v>145</v>
      </c>
      <c r="K58" s="207">
        <v>7.2</v>
      </c>
      <c r="L58" s="208"/>
      <c r="M58" s="207" t="s">
        <v>196</v>
      </c>
      <c r="N58" s="209"/>
      <c r="O58" s="7"/>
    </row>
    <row r="59" spans="2:15" s="51" customFormat="1" ht="22.5" customHeight="1">
      <c r="B59" s="98" t="s">
        <v>59</v>
      </c>
      <c r="C59" s="55">
        <v>-209.3</v>
      </c>
      <c r="D59" s="55">
        <v>-210.5</v>
      </c>
      <c r="E59" s="97" t="s">
        <v>164</v>
      </c>
      <c r="F59" s="57">
        <v>20</v>
      </c>
      <c r="G59" s="57">
        <v>15</v>
      </c>
      <c r="H59" s="97" t="s">
        <v>183</v>
      </c>
      <c r="I59" s="142">
        <v>0</v>
      </c>
      <c r="J59" s="58" t="s">
        <v>88</v>
      </c>
      <c r="K59" s="207">
        <v>7.2</v>
      </c>
      <c r="L59" s="208"/>
      <c r="M59" s="207" t="s">
        <v>198</v>
      </c>
      <c r="N59" s="209"/>
      <c r="O59" s="7"/>
    </row>
    <row r="60" spans="2:15" s="51" customFormat="1" ht="22.5" customHeight="1">
      <c r="B60" s="98" t="s">
        <v>60</v>
      </c>
      <c r="C60" s="55">
        <v>-120.6</v>
      </c>
      <c r="D60" s="55">
        <v>-128.1</v>
      </c>
      <c r="E60" s="97" t="s">
        <v>165</v>
      </c>
      <c r="F60" s="57">
        <v>40</v>
      </c>
      <c r="G60" s="57">
        <v>40</v>
      </c>
      <c r="H60" s="97" t="s">
        <v>86</v>
      </c>
      <c r="I60" s="142">
        <v>0</v>
      </c>
      <c r="J60" s="56" t="s">
        <v>61</v>
      </c>
      <c r="K60" s="207">
        <v>7.2</v>
      </c>
      <c r="L60" s="208"/>
      <c r="M60" s="207" t="s">
        <v>199</v>
      </c>
      <c r="N60" s="209"/>
      <c r="O60" s="7"/>
    </row>
    <row r="61" spans="2:15" s="51" customFormat="1" ht="22.5" customHeight="1">
      <c r="B61" s="98" t="s">
        <v>62</v>
      </c>
      <c r="C61" s="55">
        <v>26.1</v>
      </c>
      <c r="D61" s="55">
        <v>24</v>
      </c>
      <c r="E61" s="97" t="s">
        <v>132</v>
      </c>
      <c r="F61" s="57">
        <v>45</v>
      </c>
      <c r="G61" s="57">
        <v>45</v>
      </c>
      <c r="H61" s="96" t="s">
        <v>63</v>
      </c>
      <c r="I61" s="144">
        <v>0</v>
      </c>
      <c r="J61" s="210" t="s">
        <v>64</v>
      </c>
      <c r="K61" s="184"/>
      <c r="L61" s="185"/>
      <c r="M61" s="185"/>
      <c r="N61" s="186"/>
      <c r="O61" s="7"/>
    </row>
    <row r="62" spans="2:15" s="51" customFormat="1" ht="22.5" customHeight="1">
      <c r="B62" s="98" t="s">
        <v>65</v>
      </c>
      <c r="C62" s="55">
        <v>22.1</v>
      </c>
      <c r="D62" s="55">
        <v>20.3</v>
      </c>
      <c r="E62" s="97" t="s">
        <v>166</v>
      </c>
      <c r="F62" s="57">
        <v>260</v>
      </c>
      <c r="G62" s="57">
        <v>255</v>
      </c>
      <c r="H62" s="96" t="s">
        <v>151</v>
      </c>
      <c r="I62" s="144">
        <v>0</v>
      </c>
      <c r="J62" s="211"/>
      <c r="K62" s="199"/>
      <c r="L62" s="200"/>
      <c r="M62" s="200"/>
      <c r="N62" s="201"/>
      <c r="O62" s="7"/>
    </row>
    <row r="63" spans="2:15" s="51" customFormat="1" ht="22.5" customHeight="1">
      <c r="B63" s="98" t="s">
        <v>66</v>
      </c>
      <c r="C63" s="55">
        <v>19.1</v>
      </c>
      <c r="D63" s="55">
        <v>17.4</v>
      </c>
      <c r="E63" s="97" t="s">
        <v>167</v>
      </c>
      <c r="F63" s="59">
        <v>4.8</v>
      </c>
      <c r="G63" s="59">
        <v>4.8</v>
      </c>
      <c r="H63" s="96" t="s">
        <v>152</v>
      </c>
      <c r="I63" s="144">
        <v>0</v>
      </c>
      <c r="J63" s="211"/>
      <c r="K63" s="199"/>
      <c r="L63" s="200"/>
      <c r="M63" s="200"/>
      <c r="N63" s="201"/>
      <c r="O63" s="7"/>
    </row>
    <row r="64" spans="2:15" s="51" customFormat="1" ht="22.5" customHeight="1">
      <c r="B64" s="98" t="s">
        <v>67</v>
      </c>
      <c r="C64" s="55">
        <v>18.4</v>
      </c>
      <c r="D64" s="55">
        <v>16.8</v>
      </c>
      <c r="E64" s="97" t="s">
        <v>168</v>
      </c>
      <c r="F64" s="59">
        <v>0.5</v>
      </c>
      <c r="G64" s="61">
        <v>0.5</v>
      </c>
      <c r="H64" s="101"/>
      <c r="I64" s="87"/>
      <c r="J64" s="211"/>
      <c r="K64" s="199"/>
      <c r="L64" s="200"/>
      <c r="M64" s="200"/>
      <c r="N64" s="201"/>
      <c r="O64" s="7"/>
    </row>
    <row r="65" spans="2:15" s="51" customFormat="1" ht="22.5" customHeight="1">
      <c r="B65" s="99" t="s">
        <v>113</v>
      </c>
      <c r="C65" s="60">
        <v>1.93E-05</v>
      </c>
      <c r="D65" s="60">
        <v>1.86E-05</v>
      </c>
      <c r="E65" s="96" t="s">
        <v>68</v>
      </c>
      <c r="F65" s="55">
        <v>18.7</v>
      </c>
      <c r="G65" s="61">
        <v>11.6</v>
      </c>
      <c r="H65" s="97" t="s">
        <v>87</v>
      </c>
      <c r="I65" s="61" t="s">
        <v>195</v>
      </c>
      <c r="J65" s="211"/>
      <c r="K65" s="199"/>
      <c r="L65" s="200"/>
      <c r="M65" s="200"/>
      <c r="N65" s="201"/>
      <c r="O65" s="7"/>
    </row>
    <row r="66" spans="2:15" s="51" customFormat="1" ht="22.5" customHeight="1">
      <c r="B66" s="100" t="s">
        <v>69</v>
      </c>
      <c r="C66" s="72">
        <v>500</v>
      </c>
      <c r="D66" s="134"/>
      <c r="E66" s="102" t="s">
        <v>153</v>
      </c>
      <c r="F66" s="141">
        <v>61.8</v>
      </c>
      <c r="G66" s="169">
        <v>71.9</v>
      </c>
      <c r="H66" s="102" t="s">
        <v>169</v>
      </c>
      <c r="I66" s="143" t="s">
        <v>195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42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84</v>
      </c>
      <c r="C69" s="67" t="s">
        <v>43</v>
      </c>
      <c r="D69" s="67" t="s">
        <v>44</v>
      </c>
      <c r="E69" s="67" t="s">
        <v>45</v>
      </c>
      <c r="F69" s="67" t="s">
        <v>46</v>
      </c>
      <c r="G69" s="67" t="s">
        <v>47</v>
      </c>
      <c r="H69" s="67" t="s">
        <v>48</v>
      </c>
      <c r="I69" s="82" t="s">
        <v>137</v>
      </c>
      <c r="J69" s="67" t="s">
        <v>103</v>
      </c>
      <c r="K69" s="82" t="s">
        <v>112</v>
      </c>
      <c r="L69" s="82" t="s">
        <v>104</v>
      </c>
      <c r="M69" s="67" t="s">
        <v>105</v>
      </c>
      <c r="N69" s="83" t="s">
        <v>106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154</v>
      </c>
      <c r="C71" s="70" t="s">
        <v>155</v>
      </c>
      <c r="D71" s="69" t="s">
        <v>107</v>
      </c>
      <c r="E71" s="70" t="s">
        <v>126</v>
      </c>
      <c r="F71" s="70" t="s">
        <v>156</v>
      </c>
      <c r="G71" s="70" t="s">
        <v>127</v>
      </c>
      <c r="H71" s="70" t="s">
        <v>157</v>
      </c>
      <c r="I71" s="70" t="s">
        <v>108</v>
      </c>
      <c r="J71" s="70" t="s">
        <v>128</v>
      </c>
      <c r="K71" s="70" t="s">
        <v>123</v>
      </c>
      <c r="L71" s="70" t="s">
        <v>124</v>
      </c>
      <c r="M71" s="70" t="s">
        <v>109</v>
      </c>
      <c r="N71" s="86" t="s">
        <v>125</v>
      </c>
    </row>
    <row r="72" spans="1:14" s="2" customFormat="1" ht="24" customHeight="1">
      <c r="A72" s="11"/>
      <c r="B72" s="150">
        <v>0</v>
      </c>
      <c r="C72" s="151">
        <v>0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70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2" t="s">
        <v>118</v>
      </c>
      <c r="C75" s="192"/>
      <c r="D75" s="153">
        <v>0</v>
      </c>
      <c r="E75" s="192" t="s">
        <v>115</v>
      </c>
      <c r="F75" s="192"/>
      <c r="G75" s="156">
        <v>0</v>
      </c>
      <c r="H75" s="192" t="s">
        <v>170</v>
      </c>
      <c r="I75" s="192"/>
      <c r="J75" s="153">
        <v>0</v>
      </c>
      <c r="K75" s="192" t="s">
        <v>171</v>
      </c>
      <c r="L75" s="192"/>
      <c r="M75" s="158">
        <v>0</v>
      </c>
      <c r="N75" s="62"/>
      <c r="O75" s="9"/>
    </row>
    <row r="76" spans="2:15" s="51" customFormat="1" ht="18.75" customHeight="1">
      <c r="B76" s="179" t="s">
        <v>119</v>
      </c>
      <c r="C76" s="180"/>
      <c r="D76" s="154">
        <v>0</v>
      </c>
      <c r="E76" s="180" t="s">
        <v>172</v>
      </c>
      <c r="F76" s="180"/>
      <c r="G76" s="154">
        <v>0</v>
      </c>
      <c r="H76" s="180" t="s">
        <v>173</v>
      </c>
      <c r="I76" s="180"/>
      <c r="J76" s="154">
        <v>0</v>
      </c>
      <c r="K76" s="180" t="s">
        <v>174</v>
      </c>
      <c r="L76" s="180"/>
      <c r="M76" s="159">
        <v>0</v>
      </c>
      <c r="N76" s="62"/>
      <c r="O76" s="9"/>
    </row>
    <row r="77" spans="2:15" s="51" customFormat="1" ht="18.75" customHeight="1">
      <c r="B77" s="179" t="s">
        <v>120</v>
      </c>
      <c r="C77" s="180"/>
      <c r="D77" s="154">
        <v>0</v>
      </c>
      <c r="E77" s="180" t="s">
        <v>175</v>
      </c>
      <c r="F77" s="180"/>
      <c r="G77" s="154">
        <v>0</v>
      </c>
      <c r="H77" s="180" t="s">
        <v>131</v>
      </c>
      <c r="I77" s="180"/>
      <c r="J77" s="157">
        <v>0</v>
      </c>
      <c r="K77" s="180" t="s">
        <v>176</v>
      </c>
      <c r="L77" s="180"/>
      <c r="M77" s="159">
        <v>0</v>
      </c>
      <c r="N77" s="62"/>
      <c r="O77" s="9"/>
    </row>
    <row r="78" spans="2:15" s="51" customFormat="1" ht="18.75" customHeight="1">
      <c r="B78" s="179" t="s">
        <v>121</v>
      </c>
      <c r="C78" s="180"/>
      <c r="D78" s="154">
        <v>0</v>
      </c>
      <c r="E78" s="180" t="s">
        <v>177</v>
      </c>
      <c r="F78" s="180"/>
      <c r="G78" s="154">
        <v>0</v>
      </c>
      <c r="H78" s="180" t="s">
        <v>158</v>
      </c>
      <c r="I78" s="180"/>
      <c r="J78" s="154">
        <v>0</v>
      </c>
      <c r="K78" s="180" t="s">
        <v>130</v>
      </c>
      <c r="L78" s="180"/>
      <c r="M78" s="159">
        <v>0</v>
      </c>
      <c r="N78" s="62"/>
      <c r="O78" s="9"/>
    </row>
    <row r="79" spans="2:15" s="51" customFormat="1" ht="18.75" customHeight="1">
      <c r="B79" s="179" t="s">
        <v>122</v>
      </c>
      <c r="C79" s="180"/>
      <c r="D79" s="154">
        <v>0</v>
      </c>
      <c r="E79" s="180" t="s">
        <v>116</v>
      </c>
      <c r="F79" s="180"/>
      <c r="G79" s="154">
        <v>0</v>
      </c>
      <c r="H79" s="180" t="s">
        <v>178</v>
      </c>
      <c r="I79" s="180"/>
      <c r="J79" s="157">
        <v>0</v>
      </c>
      <c r="K79" s="180" t="s">
        <v>159</v>
      </c>
      <c r="L79" s="180"/>
      <c r="M79" s="159">
        <v>0</v>
      </c>
      <c r="N79" s="62"/>
      <c r="O79" s="9"/>
    </row>
    <row r="80" spans="2:15" s="51" customFormat="1" ht="18.75" customHeight="1">
      <c r="B80" s="179" t="s">
        <v>102</v>
      </c>
      <c r="C80" s="180"/>
      <c r="D80" s="154">
        <v>0</v>
      </c>
      <c r="E80" s="180" t="s">
        <v>179</v>
      </c>
      <c r="F80" s="180"/>
      <c r="G80" s="154">
        <v>0</v>
      </c>
      <c r="H80" s="180" t="s">
        <v>160</v>
      </c>
      <c r="I80" s="180"/>
      <c r="J80" s="157">
        <v>0</v>
      </c>
      <c r="K80" s="180" t="s">
        <v>114</v>
      </c>
      <c r="L80" s="180"/>
      <c r="M80" s="159">
        <v>0</v>
      </c>
      <c r="N80" s="62"/>
      <c r="O80" s="9"/>
    </row>
    <row r="81" spans="2:15" s="51" customFormat="1" ht="18.75" customHeight="1">
      <c r="B81" s="179" t="s">
        <v>110</v>
      </c>
      <c r="C81" s="180"/>
      <c r="D81" s="154">
        <v>0</v>
      </c>
      <c r="E81" s="180" t="s">
        <v>180</v>
      </c>
      <c r="F81" s="180"/>
      <c r="G81" s="154">
        <v>0</v>
      </c>
      <c r="H81" s="180" t="s">
        <v>181</v>
      </c>
      <c r="I81" s="180"/>
      <c r="J81" s="154">
        <v>0</v>
      </c>
      <c r="K81" s="180" t="s">
        <v>161</v>
      </c>
      <c r="L81" s="180"/>
      <c r="M81" s="159">
        <v>0</v>
      </c>
      <c r="N81" s="62"/>
      <c r="O81" s="166"/>
    </row>
    <row r="82" spans="2:15" s="51" customFormat="1" ht="18.75" customHeight="1">
      <c r="B82" s="206" t="s">
        <v>111</v>
      </c>
      <c r="C82" s="188"/>
      <c r="D82" s="155">
        <v>0</v>
      </c>
      <c r="E82" s="188" t="s">
        <v>117</v>
      </c>
      <c r="F82" s="188"/>
      <c r="G82" s="155">
        <v>0</v>
      </c>
      <c r="H82" s="188" t="s">
        <v>182</v>
      </c>
      <c r="I82" s="188"/>
      <c r="J82" s="155">
        <v>0</v>
      </c>
      <c r="K82" s="188"/>
      <c r="L82" s="188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1.25">
      <c r="B84" s="10" t="s">
        <v>71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81" t="s">
        <v>2810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3"/>
      <c r="O85" s="7"/>
    </row>
    <row r="86" spans="2:15" s="51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1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1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1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1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1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1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1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1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1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1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1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1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1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1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9">
      <selection activeCell="G36" sqref="G36:H36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44132</v>
      </c>
      <c r="D3" s="231"/>
      <c r="E3" s="12"/>
      <c r="F3" s="12"/>
      <c r="G3" s="12"/>
      <c r="H3" s="11"/>
      <c r="I3" s="11"/>
      <c r="J3" s="11"/>
      <c r="K3" s="108" t="s">
        <v>37</v>
      </c>
      <c r="L3" s="167">
        <f>(M31-(M32+M33))/M31*100</f>
        <v>54.31192660550458</v>
      </c>
      <c r="M3" s="109" t="s">
        <v>38</v>
      </c>
      <c r="N3" s="16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1389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149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139</v>
      </c>
    </row>
    <row r="9" spans="1:14" s="2" customFormat="1" ht="13.5" customHeight="1">
      <c r="A9" s="11"/>
      <c r="B9" s="17" t="s">
        <v>8</v>
      </c>
      <c r="C9" s="25">
        <v>0.4145833333333333</v>
      </c>
      <c r="D9" s="26">
        <v>3.8</v>
      </c>
      <c r="E9" s="26">
        <v>10.3</v>
      </c>
      <c r="F9" s="26">
        <v>69</v>
      </c>
      <c r="G9" s="27" t="s">
        <v>2823</v>
      </c>
      <c r="H9" s="26">
        <v>4.3</v>
      </c>
      <c r="I9" s="28">
        <v>88.1</v>
      </c>
      <c r="J9" s="29">
        <v>1</v>
      </c>
      <c r="K9" s="11"/>
      <c r="L9" s="21">
        <v>2</v>
      </c>
      <c r="M9" s="73" t="s">
        <v>2</v>
      </c>
      <c r="N9" s="74" t="s">
        <v>140</v>
      </c>
    </row>
    <row r="10" spans="1:15" s="2" customFormat="1" ht="13.5" customHeight="1">
      <c r="A10" s="11"/>
      <c r="B10" s="17" t="s">
        <v>39</v>
      </c>
      <c r="C10" s="25">
        <v>0.5465277777777778</v>
      </c>
      <c r="D10" s="26">
        <v>3.3</v>
      </c>
      <c r="E10" s="26">
        <v>9.1</v>
      </c>
      <c r="F10" s="26">
        <v>74</v>
      </c>
      <c r="G10" s="27" t="s">
        <v>2823</v>
      </c>
      <c r="H10" s="26">
        <v>4.2</v>
      </c>
      <c r="I10" s="11"/>
      <c r="J10" s="30">
        <v>1</v>
      </c>
      <c r="K10" s="11"/>
      <c r="L10" s="21">
        <v>4</v>
      </c>
      <c r="M10" s="73" t="s">
        <v>33</v>
      </c>
      <c r="N10" s="22" t="s">
        <v>101</v>
      </c>
      <c r="O10" s="3"/>
    </row>
    <row r="11" spans="1:15" s="2" customFormat="1" ht="13.5" customHeight="1" thickBot="1">
      <c r="A11" s="11"/>
      <c r="B11" s="31" t="s">
        <v>9</v>
      </c>
      <c r="C11" s="32">
        <v>0.7416666666666667</v>
      </c>
      <c r="D11" s="33">
        <v>1.5</v>
      </c>
      <c r="E11" s="33">
        <v>11.3</v>
      </c>
      <c r="F11" s="33">
        <v>55</v>
      </c>
      <c r="G11" s="27" t="s">
        <v>2827</v>
      </c>
      <c r="H11" s="33">
        <v>0.7</v>
      </c>
      <c r="I11" s="11"/>
      <c r="J11" s="168">
        <v>0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24.327083333333334</v>
      </c>
      <c r="D12" s="36">
        <f>AVERAGE(D9:D11)</f>
        <v>2.8666666666666667</v>
      </c>
      <c r="E12" s="36">
        <f>AVERAGE(E9:E11)</f>
        <v>10.233333333333333</v>
      </c>
      <c r="F12" s="37">
        <f>AVERAGE(F9:F11)</f>
        <v>66</v>
      </c>
      <c r="G12" s="11"/>
      <c r="H12" s="38">
        <f>AVERAGE(H9:H11)</f>
        <v>3.0666666666666664</v>
      </c>
      <c r="I12" s="11"/>
      <c r="J12" s="39">
        <f>AVERAGE(J9:J11)</f>
        <v>0.6666666666666666</v>
      </c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45"/>
      <c r="I14" s="45"/>
      <c r="J14" s="45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72</v>
      </c>
      <c r="D15" s="41" t="s">
        <v>75</v>
      </c>
      <c r="E15" s="41" t="s">
        <v>76</v>
      </c>
      <c r="F15" s="41" t="s">
        <v>77</v>
      </c>
      <c r="G15" s="41" t="s">
        <v>78</v>
      </c>
      <c r="H15" s="41" t="s">
        <v>79</v>
      </c>
      <c r="I15" s="41" t="s">
        <v>80</v>
      </c>
      <c r="J15" s="41" t="s">
        <v>81</v>
      </c>
      <c r="K15" s="41" t="s">
        <v>82</v>
      </c>
      <c r="L15" s="41" t="s">
        <v>83</v>
      </c>
      <c r="M15" s="41" t="s">
        <v>135</v>
      </c>
      <c r="N15" s="40" t="s">
        <v>74</v>
      </c>
    </row>
    <row r="16" spans="1:14" s="2" customFormat="1" ht="18.75" customHeight="1">
      <c r="A16" s="11"/>
      <c r="B16" s="63" t="s">
        <v>11</v>
      </c>
      <c r="C16" s="163" t="s">
        <v>73</v>
      </c>
      <c r="D16" s="163" t="s">
        <v>200</v>
      </c>
      <c r="E16" s="163" t="s">
        <v>201</v>
      </c>
      <c r="F16" s="163" t="s">
        <v>2789</v>
      </c>
      <c r="G16" s="163" t="s">
        <v>148</v>
      </c>
      <c r="H16" s="163" t="s">
        <v>2828</v>
      </c>
      <c r="I16" s="163"/>
      <c r="J16" s="163"/>
      <c r="K16" s="163"/>
      <c r="L16" s="163"/>
      <c r="M16" s="163"/>
      <c r="N16" s="163" t="s">
        <v>73</v>
      </c>
    </row>
    <row r="17" spans="1:14" s="2" customFormat="1" ht="13.5" customHeight="1">
      <c r="A17" s="11"/>
      <c r="B17" s="63" t="s">
        <v>18</v>
      </c>
      <c r="C17" s="25">
        <v>0.37083333333333335</v>
      </c>
      <c r="D17" s="25">
        <v>0.37152777777777773</v>
      </c>
      <c r="E17" s="25">
        <v>0.39166666666666666</v>
      </c>
      <c r="F17" s="25">
        <v>0.41250000000000003</v>
      </c>
      <c r="G17" s="25">
        <v>0.7458333333333332</v>
      </c>
      <c r="H17" s="25">
        <v>0.7701388888888889</v>
      </c>
      <c r="I17" s="25"/>
      <c r="J17" s="25"/>
      <c r="K17" s="25"/>
      <c r="L17" s="25"/>
      <c r="M17" s="25"/>
      <c r="N17" s="25">
        <v>0.7736111111111111</v>
      </c>
    </row>
    <row r="18" spans="1:14" s="2" customFormat="1" ht="13.5" customHeight="1">
      <c r="A18" s="11"/>
      <c r="B18" s="63" t="s">
        <v>12</v>
      </c>
      <c r="C18" s="43">
        <v>41760</v>
      </c>
      <c r="D18" s="42">
        <v>41761</v>
      </c>
      <c r="E18" s="42">
        <f>D19+1</f>
        <v>41766</v>
      </c>
      <c r="F18" s="42">
        <f>E19+1</f>
        <v>41775</v>
      </c>
      <c r="G18" s="42">
        <f>F19+1</f>
        <v>41888</v>
      </c>
      <c r="H18" s="42">
        <f>G19+1</f>
        <v>41904</v>
      </c>
      <c r="I18" s="42"/>
      <c r="J18" s="42"/>
      <c r="K18" s="42"/>
      <c r="L18" s="42"/>
      <c r="M18" s="42"/>
      <c r="N18" s="42">
        <v>41909</v>
      </c>
    </row>
    <row r="19" spans="1:14" s="2" customFormat="1" ht="13.5" customHeight="1" thickBot="1">
      <c r="A19" s="11"/>
      <c r="B19" s="64" t="s">
        <v>13</v>
      </c>
      <c r="C19" s="135"/>
      <c r="D19" s="43">
        <v>41765</v>
      </c>
      <c r="E19" s="43">
        <v>41774</v>
      </c>
      <c r="F19" s="43">
        <v>41887</v>
      </c>
      <c r="G19" s="43">
        <v>41903</v>
      </c>
      <c r="H19" s="43">
        <v>41908</v>
      </c>
      <c r="I19" s="43"/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136</v>
      </c>
      <c r="C20" s="137"/>
      <c r="D20" s="138">
        <f aca="true" t="shared" si="0" ref="D20:M20">IF(ISNUMBER(D18),D19-D18+1,"")</f>
        <v>5</v>
      </c>
      <c r="E20" s="44">
        <f t="shared" si="0"/>
        <v>9</v>
      </c>
      <c r="F20" s="44">
        <f t="shared" si="0"/>
        <v>113</v>
      </c>
      <c r="G20" s="44">
        <f t="shared" si="0"/>
        <v>16</v>
      </c>
      <c r="H20" s="44">
        <f t="shared" si="0"/>
        <v>5</v>
      </c>
      <c r="I20" s="44">
        <f t="shared" si="0"/>
      </c>
      <c r="J20" s="44">
        <f t="shared" si="0"/>
      </c>
      <c r="K20" s="44">
        <f t="shared" si="0"/>
      </c>
      <c r="L20" s="44">
        <f t="shared" si="0"/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89</v>
      </c>
      <c r="C22" s="75" t="s">
        <v>90</v>
      </c>
      <c r="D22" s="76" t="s">
        <v>91</v>
      </c>
      <c r="E22" s="77" t="s">
        <v>92</v>
      </c>
      <c r="F22" s="196" t="s">
        <v>134</v>
      </c>
      <c r="G22" s="197"/>
      <c r="H22" s="198"/>
      <c r="I22" s="81" t="s">
        <v>90</v>
      </c>
      <c r="J22" s="76" t="s">
        <v>91</v>
      </c>
      <c r="K22" s="76" t="s">
        <v>92</v>
      </c>
      <c r="L22" s="196" t="s">
        <v>134</v>
      </c>
      <c r="M22" s="197"/>
      <c r="N22" s="198"/>
    </row>
    <row r="23" spans="1:14" s="2" customFormat="1" ht="18.75" customHeight="1">
      <c r="A23" s="11"/>
      <c r="B23" s="214"/>
      <c r="C23" s="161"/>
      <c r="D23" s="161"/>
      <c r="E23" s="20" t="s">
        <v>94</v>
      </c>
      <c r="F23" s="189"/>
      <c r="G23" s="190"/>
      <c r="H23" s="191"/>
      <c r="I23" s="80"/>
      <c r="J23" s="20"/>
      <c r="K23" s="20" t="s">
        <v>93</v>
      </c>
      <c r="L23" s="189"/>
      <c r="M23" s="190"/>
      <c r="N23" s="191"/>
    </row>
    <row r="24" spans="1:14" s="2" customFormat="1" ht="18.75" customHeight="1">
      <c r="A24" s="11"/>
      <c r="B24" s="214"/>
      <c r="C24" s="162"/>
      <c r="D24" s="162"/>
      <c r="E24" s="78" t="s">
        <v>98</v>
      </c>
      <c r="F24" s="189"/>
      <c r="G24" s="190"/>
      <c r="H24" s="191"/>
      <c r="I24" s="80"/>
      <c r="J24" s="20"/>
      <c r="K24" s="79" t="s">
        <v>95</v>
      </c>
      <c r="L24" s="189"/>
      <c r="M24" s="190"/>
      <c r="N24" s="191"/>
    </row>
    <row r="25" spans="1:14" s="2" customFormat="1" ht="18.75" customHeight="1">
      <c r="A25" s="11" t="s">
        <v>96</v>
      </c>
      <c r="B25" s="214"/>
      <c r="C25" s="161"/>
      <c r="D25" s="161"/>
      <c r="E25" s="20" t="s">
        <v>95</v>
      </c>
      <c r="F25" s="189"/>
      <c r="G25" s="190"/>
      <c r="H25" s="191"/>
      <c r="I25" s="80"/>
      <c r="J25" s="20"/>
      <c r="K25" s="20" t="s">
        <v>98</v>
      </c>
      <c r="L25" s="189"/>
      <c r="M25" s="190"/>
      <c r="N25" s="191"/>
    </row>
    <row r="26" spans="1:14" s="2" customFormat="1" ht="18.75" customHeight="1">
      <c r="A26" s="11"/>
      <c r="B26" s="215"/>
      <c r="C26" s="161"/>
      <c r="D26" s="161"/>
      <c r="E26" s="165" t="s">
        <v>93</v>
      </c>
      <c r="F26" s="189"/>
      <c r="G26" s="190"/>
      <c r="H26" s="191"/>
      <c r="I26" s="80"/>
      <c r="J26" s="20"/>
      <c r="K26" s="20" t="s">
        <v>94</v>
      </c>
      <c r="L26" s="189"/>
      <c r="M26" s="190"/>
      <c r="N26" s="191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70"/>
    </row>
    <row r="29" spans="1:14" s="2" customFormat="1" ht="13.5" customHeight="1">
      <c r="A29" s="11"/>
      <c r="B29" s="104"/>
      <c r="C29" s="111" t="s">
        <v>16</v>
      </c>
      <c r="D29" s="112" t="s">
        <v>189</v>
      </c>
      <c r="E29" s="112" t="s">
        <v>190</v>
      </c>
      <c r="F29" s="112" t="s">
        <v>191</v>
      </c>
      <c r="G29" s="112" t="s">
        <v>192</v>
      </c>
      <c r="H29" s="112" t="s">
        <v>193</v>
      </c>
      <c r="I29" s="112" t="s">
        <v>148</v>
      </c>
      <c r="J29" s="112" t="s">
        <v>147</v>
      </c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143</v>
      </c>
      <c r="C30" s="123"/>
      <c r="D30" s="124"/>
      <c r="E30" s="124"/>
      <c r="F30" s="124"/>
      <c r="G30" s="124"/>
      <c r="H30" s="124"/>
      <c r="I30" s="124"/>
      <c r="J30" s="124"/>
      <c r="K30" s="124">
        <v>0.32708333333333334</v>
      </c>
      <c r="L30" s="125"/>
      <c r="M30" s="117">
        <f>SUM(C30:L30)</f>
        <v>0.32708333333333334</v>
      </c>
      <c r="N30" s="126"/>
    </row>
    <row r="31" spans="1:14" s="2" customFormat="1" ht="13.5" customHeight="1">
      <c r="A31" s="11"/>
      <c r="B31" s="106" t="s">
        <v>34</v>
      </c>
      <c r="C31" s="114">
        <v>0.020833333333333332</v>
      </c>
      <c r="D31" s="32">
        <v>0.3333333333333333</v>
      </c>
      <c r="E31" s="32"/>
      <c r="F31" s="32"/>
      <c r="G31" s="32"/>
      <c r="H31" s="32"/>
      <c r="I31" s="32">
        <v>0.024305555555555556</v>
      </c>
      <c r="J31" s="32"/>
      <c r="K31" s="32"/>
      <c r="L31" s="115"/>
      <c r="M31" s="118">
        <f>SUM(C31:L31)</f>
        <v>0.3784722222222222</v>
      </c>
      <c r="N31" s="122"/>
    </row>
    <row r="32" spans="1:15" s="2" customFormat="1" ht="13.5" customHeight="1">
      <c r="A32" s="11"/>
      <c r="B32" s="107" t="s">
        <v>35</v>
      </c>
      <c r="C32" s="130"/>
      <c r="D32" s="131">
        <v>0.1729166666666667</v>
      </c>
      <c r="E32" s="131"/>
      <c r="F32" s="131"/>
      <c r="G32" s="131"/>
      <c r="H32" s="131"/>
      <c r="I32" s="131"/>
      <c r="J32" s="131"/>
      <c r="K32" s="131"/>
      <c r="L32" s="132"/>
      <c r="M32" s="133">
        <f>SUM(C32:L32)</f>
        <v>0.1729166666666667</v>
      </c>
      <c r="N32" s="120"/>
      <c r="O32" s="4"/>
    </row>
    <row r="33" spans="1:15" s="2" customFormat="1" ht="13.5" customHeight="1" thickBot="1">
      <c r="A33" s="11"/>
      <c r="B33" s="110" t="s">
        <v>36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24" t="s">
        <v>142</v>
      </c>
      <c r="C35" s="238" t="s">
        <v>2829</v>
      </c>
      <c r="D35" s="239"/>
      <c r="E35" s="240" t="s">
        <v>2830</v>
      </c>
      <c r="F35" s="239"/>
      <c r="G35" s="238" t="s">
        <v>2831</v>
      </c>
      <c r="H35" s="239"/>
      <c r="I35" s="240" t="s">
        <v>2832</v>
      </c>
      <c r="J35" s="239"/>
      <c r="K35" s="240" t="s">
        <v>2833</v>
      </c>
      <c r="L35" s="239"/>
      <c r="M35" s="194"/>
      <c r="N35" s="195"/>
    </row>
    <row r="36" spans="1:14" s="2" customFormat="1" ht="19.5" customHeight="1">
      <c r="A36" s="11"/>
      <c r="B36" s="225"/>
      <c r="C36" s="194"/>
      <c r="D36" s="195"/>
      <c r="E36" s="194"/>
      <c r="F36" s="195"/>
      <c r="G36" s="194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6"/>
      <c r="C42" s="47"/>
      <c r="D42" s="48"/>
      <c r="E42" s="48"/>
      <c r="F42" s="47"/>
      <c r="G42" s="48"/>
      <c r="H42" s="48"/>
      <c r="I42" s="47"/>
      <c r="J42" s="48"/>
      <c r="K42" s="47"/>
      <c r="L42" s="47"/>
      <c r="M42" s="47"/>
      <c r="N42" s="11"/>
    </row>
    <row r="43" spans="1:14" s="2" customFormat="1" ht="15">
      <c r="A43" s="11"/>
      <c r="B43" s="193" t="s">
        <v>141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>
        <v>4</v>
      </c>
      <c r="B44" s="232" t="s">
        <v>2824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233"/>
    </row>
    <row r="45" spans="1:14" s="2" customFormat="1" ht="12" customHeight="1">
      <c r="A45" s="170">
        <v>0.5395833333333333</v>
      </c>
      <c r="B45" s="236" t="s">
        <v>2826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237"/>
    </row>
    <row r="46" spans="1:14" s="2" customFormat="1" ht="12" customHeight="1">
      <c r="A46" s="11"/>
      <c r="B46" s="234" t="s">
        <v>2825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23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5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 t="s">
        <v>2564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27" t="s">
        <v>2822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1" customFormat="1" ht="11.25">
      <c r="B55" s="10" t="s">
        <v>49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133</v>
      </c>
      <c r="N55" s="88" t="s">
        <v>129</v>
      </c>
      <c r="O55" s="7"/>
    </row>
    <row r="56" spans="2:15" s="53" customFormat="1" ht="21.75" customHeight="1">
      <c r="B56" s="71" t="s">
        <v>85</v>
      </c>
      <c r="C56" s="89" t="s">
        <v>50</v>
      </c>
      <c r="D56" s="89" t="s">
        <v>51</v>
      </c>
      <c r="E56" s="92" t="s">
        <v>138</v>
      </c>
      <c r="F56" s="89" t="s">
        <v>50</v>
      </c>
      <c r="G56" s="93" t="s">
        <v>51</v>
      </c>
      <c r="H56" s="93" t="s">
        <v>52</v>
      </c>
      <c r="I56" s="93" t="s">
        <v>53</v>
      </c>
      <c r="J56" s="219" t="s">
        <v>54</v>
      </c>
      <c r="K56" s="220"/>
      <c r="L56" s="221"/>
      <c r="M56" s="222" t="s">
        <v>55</v>
      </c>
      <c r="N56" s="223"/>
      <c r="O56" s="8"/>
    </row>
    <row r="57" spans="2:15" s="51" customFormat="1" ht="22.5" customHeight="1">
      <c r="B57" s="98" t="s">
        <v>56</v>
      </c>
      <c r="C57" s="55">
        <v>-160.9</v>
      </c>
      <c r="D57" s="55">
        <v>-163.6</v>
      </c>
      <c r="E57" s="96" t="s">
        <v>57</v>
      </c>
      <c r="F57" s="55">
        <v>26.1</v>
      </c>
      <c r="G57" s="55">
        <v>25</v>
      </c>
      <c r="H57" s="97" t="s">
        <v>163</v>
      </c>
      <c r="I57" s="142">
        <v>1</v>
      </c>
      <c r="J57" s="56" t="s">
        <v>144</v>
      </c>
      <c r="K57" s="207">
        <v>7.2</v>
      </c>
      <c r="L57" s="208"/>
      <c r="M57" s="207" t="s">
        <v>196</v>
      </c>
      <c r="N57" s="209"/>
      <c r="O57" s="7"/>
    </row>
    <row r="58" spans="2:15" s="51" customFormat="1" ht="22.5" customHeight="1">
      <c r="B58" s="98" t="s">
        <v>58</v>
      </c>
      <c r="C58" s="55">
        <v>-155.5</v>
      </c>
      <c r="D58" s="55">
        <v>-158.2</v>
      </c>
      <c r="E58" s="97" t="s">
        <v>150</v>
      </c>
      <c r="F58" s="142">
        <v>22</v>
      </c>
      <c r="G58" s="142">
        <v>17</v>
      </c>
      <c r="H58" s="97" t="s">
        <v>146</v>
      </c>
      <c r="I58" s="142">
        <v>0</v>
      </c>
      <c r="J58" s="56" t="s">
        <v>145</v>
      </c>
      <c r="K58" s="207">
        <v>7.2</v>
      </c>
      <c r="L58" s="208"/>
      <c r="M58" s="207" t="s">
        <v>196</v>
      </c>
      <c r="N58" s="209"/>
      <c r="O58" s="7"/>
    </row>
    <row r="59" spans="2:15" s="51" customFormat="1" ht="22.5" customHeight="1">
      <c r="B59" s="98" t="s">
        <v>59</v>
      </c>
      <c r="C59" s="55">
        <v>-208.7</v>
      </c>
      <c r="D59" s="55">
        <v>-209.6</v>
      </c>
      <c r="E59" s="97" t="s">
        <v>164</v>
      </c>
      <c r="F59" s="57">
        <v>20</v>
      </c>
      <c r="G59" s="57">
        <v>15</v>
      </c>
      <c r="H59" s="97" t="s">
        <v>183</v>
      </c>
      <c r="I59" s="142">
        <v>0</v>
      </c>
      <c r="J59" s="58" t="s">
        <v>88</v>
      </c>
      <c r="K59" s="207">
        <v>7.2</v>
      </c>
      <c r="L59" s="208"/>
      <c r="M59" s="207" t="s">
        <v>198</v>
      </c>
      <c r="N59" s="209"/>
      <c r="O59" s="7"/>
    </row>
    <row r="60" spans="2:15" s="51" customFormat="1" ht="22.5" customHeight="1">
      <c r="B60" s="98" t="s">
        <v>60</v>
      </c>
      <c r="C60" s="55">
        <v>-119.7</v>
      </c>
      <c r="D60" s="55">
        <v>-128.4</v>
      </c>
      <c r="E60" s="97" t="s">
        <v>165</v>
      </c>
      <c r="F60" s="57">
        <v>45</v>
      </c>
      <c r="G60" s="57">
        <v>40</v>
      </c>
      <c r="H60" s="97" t="s">
        <v>86</v>
      </c>
      <c r="I60" s="142">
        <v>0</v>
      </c>
      <c r="J60" s="56" t="s">
        <v>61</v>
      </c>
      <c r="K60" s="207">
        <v>7.2</v>
      </c>
      <c r="L60" s="208"/>
      <c r="M60" s="207" t="s">
        <v>199</v>
      </c>
      <c r="N60" s="209"/>
      <c r="O60" s="7"/>
    </row>
    <row r="61" spans="2:15" s="51" customFormat="1" ht="22.5" customHeight="1">
      <c r="B61" s="98" t="s">
        <v>62</v>
      </c>
      <c r="C61" s="55">
        <v>27.2</v>
      </c>
      <c r="D61" s="55">
        <v>25.6</v>
      </c>
      <c r="E61" s="97" t="s">
        <v>132</v>
      </c>
      <c r="F61" s="57">
        <v>50</v>
      </c>
      <c r="G61" s="57">
        <v>45</v>
      </c>
      <c r="H61" s="96" t="s">
        <v>63</v>
      </c>
      <c r="I61" s="144">
        <v>1</v>
      </c>
      <c r="J61" s="210" t="s">
        <v>64</v>
      </c>
      <c r="K61" s="184"/>
      <c r="L61" s="185"/>
      <c r="M61" s="185"/>
      <c r="N61" s="186"/>
      <c r="O61" s="7"/>
    </row>
    <row r="62" spans="2:15" s="51" customFormat="1" ht="22.5" customHeight="1">
      <c r="B62" s="98" t="s">
        <v>65</v>
      </c>
      <c r="C62" s="55">
        <v>23.4</v>
      </c>
      <c r="D62" s="55">
        <v>21.9</v>
      </c>
      <c r="E62" s="97" t="s">
        <v>166</v>
      </c>
      <c r="F62" s="57">
        <v>270</v>
      </c>
      <c r="G62" s="57">
        <v>265</v>
      </c>
      <c r="H62" s="96" t="s">
        <v>151</v>
      </c>
      <c r="I62" s="144">
        <v>0</v>
      </c>
      <c r="J62" s="211"/>
      <c r="K62" s="199"/>
      <c r="L62" s="200"/>
      <c r="M62" s="200"/>
      <c r="N62" s="201"/>
      <c r="O62" s="7"/>
    </row>
    <row r="63" spans="2:15" s="51" customFormat="1" ht="22.5" customHeight="1">
      <c r="B63" s="98" t="s">
        <v>66</v>
      </c>
      <c r="C63" s="55">
        <v>20.5</v>
      </c>
      <c r="D63" s="55">
        <v>19</v>
      </c>
      <c r="E63" s="97" t="s">
        <v>167</v>
      </c>
      <c r="F63" s="59">
        <v>4.8</v>
      </c>
      <c r="G63" s="59">
        <v>4.8</v>
      </c>
      <c r="H63" s="96" t="s">
        <v>152</v>
      </c>
      <c r="I63" s="144">
        <v>0</v>
      </c>
      <c r="J63" s="211"/>
      <c r="K63" s="199"/>
      <c r="L63" s="200"/>
      <c r="M63" s="200"/>
      <c r="N63" s="201"/>
      <c r="O63" s="7"/>
    </row>
    <row r="64" spans="2:15" s="51" customFormat="1" ht="22.5" customHeight="1">
      <c r="B64" s="98" t="s">
        <v>67</v>
      </c>
      <c r="C64" s="55">
        <v>19.9</v>
      </c>
      <c r="D64" s="55">
        <v>18.4</v>
      </c>
      <c r="E64" s="97" t="s">
        <v>168</v>
      </c>
      <c r="F64" s="59">
        <v>0.4</v>
      </c>
      <c r="G64" s="61">
        <v>0.4</v>
      </c>
      <c r="H64" s="101"/>
      <c r="I64" s="87"/>
      <c r="J64" s="211"/>
      <c r="K64" s="199"/>
      <c r="L64" s="200"/>
      <c r="M64" s="200"/>
      <c r="N64" s="201"/>
      <c r="O64" s="7"/>
    </row>
    <row r="65" spans="2:15" s="51" customFormat="1" ht="22.5" customHeight="1">
      <c r="B65" s="99" t="s">
        <v>113</v>
      </c>
      <c r="C65" s="60">
        <v>1.99E-05</v>
      </c>
      <c r="D65" s="60">
        <v>1.95E-05</v>
      </c>
      <c r="E65" s="96" t="s">
        <v>68</v>
      </c>
      <c r="F65" s="55">
        <v>18.4</v>
      </c>
      <c r="G65" s="61">
        <v>12.3</v>
      </c>
      <c r="H65" s="97" t="s">
        <v>87</v>
      </c>
      <c r="I65" s="61" t="s">
        <v>195</v>
      </c>
      <c r="J65" s="211"/>
      <c r="K65" s="199"/>
      <c r="L65" s="200"/>
      <c r="M65" s="200"/>
      <c r="N65" s="201"/>
      <c r="O65" s="7"/>
    </row>
    <row r="66" spans="2:15" s="51" customFormat="1" ht="22.5" customHeight="1">
      <c r="B66" s="100" t="s">
        <v>69</v>
      </c>
      <c r="C66" s="72">
        <v>500</v>
      </c>
      <c r="D66" s="134"/>
      <c r="E66" s="102" t="s">
        <v>153</v>
      </c>
      <c r="F66" s="141">
        <v>55.9</v>
      </c>
      <c r="G66" s="169">
        <v>57.4</v>
      </c>
      <c r="H66" s="102" t="s">
        <v>169</v>
      </c>
      <c r="I66" s="143" t="s">
        <v>195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42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84</v>
      </c>
      <c r="C69" s="67" t="s">
        <v>43</v>
      </c>
      <c r="D69" s="67" t="s">
        <v>44</v>
      </c>
      <c r="E69" s="67" t="s">
        <v>45</v>
      </c>
      <c r="F69" s="67" t="s">
        <v>46</v>
      </c>
      <c r="G69" s="67" t="s">
        <v>47</v>
      </c>
      <c r="H69" s="67" t="s">
        <v>48</v>
      </c>
      <c r="I69" s="82" t="s">
        <v>137</v>
      </c>
      <c r="J69" s="67" t="s">
        <v>103</v>
      </c>
      <c r="K69" s="82" t="s">
        <v>112</v>
      </c>
      <c r="L69" s="82" t="s">
        <v>104</v>
      </c>
      <c r="M69" s="67" t="s">
        <v>105</v>
      </c>
      <c r="N69" s="83" t="s">
        <v>106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154</v>
      </c>
      <c r="C71" s="70" t="s">
        <v>155</v>
      </c>
      <c r="D71" s="69" t="s">
        <v>107</v>
      </c>
      <c r="E71" s="70" t="s">
        <v>126</v>
      </c>
      <c r="F71" s="70" t="s">
        <v>156</v>
      </c>
      <c r="G71" s="70" t="s">
        <v>127</v>
      </c>
      <c r="H71" s="70" t="s">
        <v>157</v>
      </c>
      <c r="I71" s="70" t="s">
        <v>108</v>
      </c>
      <c r="J71" s="70" t="s">
        <v>128</v>
      </c>
      <c r="K71" s="70" t="s">
        <v>123</v>
      </c>
      <c r="L71" s="70" t="s">
        <v>124</v>
      </c>
      <c r="M71" s="70" t="s">
        <v>109</v>
      </c>
      <c r="N71" s="86" t="s">
        <v>125</v>
      </c>
    </row>
    <row r="72" spans="1:14" s="2" customFormat="1" ht="24" customHeight="1">
      <c r="A72" s="11"/>
      <c r="B72" s="150">
        <v>0</v>
      </c>
      <c r="C72" s="151">
        <v>0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70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2" t="s">
        <v>118</v>
      </c>
      <c r="C75" s="192"/>
      <c r="D75" s="153">
        <v>0</v>
      </c>
      <c r="E75" s="192" t="s">
        <v>115</v>
      </c>
      <c r="F75" s="192"/>
      <c r="G75" s="156">
        <v>0</v>
      </c>
      <c r="H75" s="192" t="s">
        <v>170</v>
      </c>
      <c r="I75" s="192"/>
      <c r="J75" s="153">
        <v>0</v>
      </c>
      <c r="K75" s="192" t="s">
        <v>171</v>
      </c>
      <c r="L75" s="192"/>
      <c r="M75" s="158">
        <v>0</v>
      </c>
      <c r="N75" s="62"/>
      <c r="O75" s="9"/>
    </row>
    <row r="76" spans="2:15" s="51" customFormat="1" ht="18.75" customHeight="1">
      <c r="B76" s="179" t="s">
        <v>119</v>
      </c>
      <c r="C76" s="180"/>
      <c r="D76" s="154">
        <v>0</v>
      </c>
      <c r="E76" s="180" t="s">
        <v>172</v>
      </c>
      <c r="F76" s="180"/>
      <c r="G76" s="154">
        <v>0</v>
      </c>
      <c r="H76" s="180" t="s">
        <v>173</v>
      </c>
      <c r="I76" s="180"/>
      <c r="J76" s="154">
        <v>0</v>
      </c>
      <c r="K76" s="180" t="s">
        <v>174</v>
      </c>
      <c r="L76" s="180"/>
      <c r="M76" s="159">
        <v>0</v>
      </c>
      <c r="N76" s="62"/>
      <c r="O76" s="9"/>
    </row>
    <row r="77" spans="2:15" s="51" customFormat="1" ht="18.75" customHeight="1">
      <c r="B77" s="179" t="s">
        <v>120</v>
      </c>
      <c r="C77" s="180"/>
      <c r="D77" s="154">
        <v>0</v>
      </c>
      <c r="E77" s="180" t="s">
        <v>175</v>
      </c>
      <c r="F77" s="180"/>
      <c r="G77" s="154">
        <v>0</v>
      </c>
      <c r="H77" s="180" t="s">
        <v>131</v>
      </c>
      <c r="I77" s="180"/>
      <c r="J77" s="157">
        <v>0</v>
      </c>
      <c r="K77" s="180" t="s">
        <v>176</v>
      </c>
      <c r="L77" s="180"/>
      <c r="M77" s="159">
        <v>0</v>
      </c>
      <c r="N77" s="62"/>
      <c r="O77" s="9"/>
    </row>
    <row r="78" spans="2:15" s="51" customFormat="1" ht="18.75" customHeight="1">
      <c r="B78" s="179" t="s">
        <v>121</v>
      </c>
      <c r="C78" s="180"/>
      <c r="D78" s="154">
        <v>0</v>
      </c>
      <c r="E78" s="180" t="s">
        <v>177</v>
      </c>
      <c r="F78" s="180"/>
      <c r="G78" s="154">
        <v>0</v>
      </c>
      <c r="H78" s="180" t="s">
        <v>158</v>
      </c>
      <c r="I78" s="180"/>
      <c r="J78" s="154">
        <v>0</v>
      </c>
      <c r="K78" s="180" t="s">
        <v>130</v>
      </c>
      <c r="L78" s="180"/>
      <c r="M78" s="159">
        <v>0</v>
      </c>
      <c r="N78" s="62"/>
      <c r="O78" s="9"/>
    </row>
    <row r="79" spans="2:15" s="51" customFormat="1" ht="18.75" customHeight="1">
      <c r="B79" s="179" t="s">
        <v>122</v>
      </c>
      <c r="C79" s="180"/>
      <c r="D79" s="154">
        <v>0</v>
      </c>
      <c r="E79" s="180" t="s">
        <v>116</v>
      </c>
      <c r="F79" s="180"/>
      <c r="G79" s="154">
        <v>0</v>
      </c>
      <c r="H79" s="180" t="s">
        <v>178</v>
      </c>
      <c r="I79" s="180"/>
      <c r="J79" s="157">
        <v>0</v>
      </c>
      <c r="K79" s="180" t="s">
        <v>159</v>
      </c>
      <c r="L79" s="180"/>
      <c r="M79" s="159">
        <v>0</v>
      </c>
      <c r="N79" s="62"/>
      <c r="O79" s="9"/>
    </row>
    <row r="80" spans="2:15" s="51" customFormat="1" ht="18.75" customHeight="1">
      <c r="B80" s="179" t="s">
        <v>102</v>
      </c>
      <c r="C80" s="180"/>
      <c r="D80" s="154">
        <v>0</v>
      </c>
      <c r="E80" s="180" t="s">
        <v>179</v>
      </c>
      <c r="F80" s="180"/>
      <c r="G80" s="154">
        <v>0</v>
      </c>
      <c r="H80" s="180" t="s">
        <v>160</v>
      </c>
      <c r="I80" s="180"/>
      <c r="J80" s="157">
        <v>0</v>
      </c>
      <c r="K80" s="180" t="s">
        <v>114</v>
      </c>
      <c r="L80" s="180"/>
      <c r="M80" s="159">
        <v>0</v>
      </c>
      <c r="N80" s="62"/>
      <c r="O80" s="9"/>
    </row>
    <row r="81" spans="2:15" s="51" customFormat="1" ht="18.75" customHeight="1">
      <c r="B81" s="179" t="s">
        <v>110</v>
      </c>
      <c r="C81" s="180"/>
      <c r="D81" s="154">
        <v>0</v>
      </c>
      <c r="E81" s="180" t="s">
        <v>180</v>
      </c>
      <c r="F81" s="180"/>
      <c r="G81" s="154">
        <v>0</v>
      </c>
      <c r="H81" s="180" t="s">
        <v>181</v>
      </c>
      <c r="I81" s="180"/>
      <c r="J81" s="154">
        <v>0</v>
      </c>
      <c r="K81" s="180" t="s">
        <v>161</v>
      </c>
      <c r="L81" s="180"/>
      <c r="M81" s="159">
        <v>0</v>
      </c>
      <c r="N81" s="62"/>
      <c r="O81" s="166"/>
    </row>
    <row r="82" spans="2:15" s="51" customFormat="1" ht="18.75" customHeight="1">
      <c r="B82" s="206" t="s">
        <v>111</v>
      </c>
      <c r="C82" s="188"/>
      <c r="D82" s="155">
        <v>0</v>
      </c>
      <c r="E82" s="188" t="s">
        <v>117</v>
      </c>
      <c r="F82" s="188"/>
      <c r="G82" s="155">
        <v>0</v>
      </c>
      <c r="H82" s="188" t="s">
        <v>182</v>
      </c>
      <c r="I82" s="188"/>
      <c r="J82" s="155">
        <v>0</v>
      </c>
      <c r="K82" s="188"/>
      <c r="L82" s="188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1.25">
      <c r="B84" s="10" t="s">
        <v>71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81" t="s">
        <v>2810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3"/>
      <c r="O85" s="7"/>
    </row>
    <row r="86" spans="2:15" s="51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1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1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1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1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1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1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1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1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1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1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1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1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1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1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0"/>
  <sheetViews>
    <sheetView zoomScale="130" zoomScaleNormal="130" workbookViewId="0" topLeftCell="A16">
      <selection activeCell="B50" sqref="B50:N50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44107</v>
      </c>
      <c r="D3" s="231"/>
      <c r="E3" s="12"/>
      <c r="F3" s="12"/>
      <c r="G3" s="12"/>
      <c r="H3" s="11"/>
      <c r="I3" s="11"/>
      <c r="J3" s="11"/>
      <c r="K3" s="108" t="s">
        <v>654</v>
      </c>
      <c r="L3" s="167">
        <f>(M31-(M32+M33))/M31*100</f>
        <v>97.65342960288808</v>
      </c>
      <c r="M3" s="109" t="s">
        <v>653</v>
      </c>
      <c r="N3" s="167">
        <f>(M31-M33)/M31*100</f>
        <v>97.65342960288808</v>
      </c>
    </row>
    <row r="4" spans="1:10" s="2" customFormat="1" ht="13.5" customHeight="1">
      <c r="A4" s="11"/>
      <c r="B4" s="17" t="s">
        <v>4</v>
      </c>
      <c r="C4" s="20" t="s">
        <v>434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652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651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650</v>
      </c>
    </row>
    <row r="9" spans="1:14" s="2" customFormat="1" ht="13.5" customHeight="1">
      <c r="A9" s="11"/>
      <c r="B9" s="17" t="s">
        <v>8</v>
      </c>
      <c r="C9" s="25">
        <v>0.3986111111111111</v>
      </c>
      <c r="D9" s="26" t="s">
        <v>649</v>
      </c>
      <c r="E9" s="26">
        <v>17.8</v>
      </c>
      <c r="F9" s="26">
        <v>41.3</v>
      </c>
      <c r="G9" s="27" t="s">
        <v>648</v>
      </c>
      <c r="H9" s="26">
        <v>3.5</v>
      </c>
      <c r="I9" s="28">
        <v>98</v>
      </c>
      <c r="J9" s="29">
        <v>1</v>
      </c>
      <c r="K9" s="11"/>
      <c r="L9" s="21">
        <v>2</v>
      </c>
      <c r="M9" s="73" t="s">
        <v>2</v>
      </c>
      <c r="N9" s="74" t="s">
        <v>647</v>
      </c>
    </row>
    <row r="10" spans="1:15" s="2" customFormat="1" ht="13.5" customHeight="1">
      <c r="A10" s="11"/>
      <c r="B10" s="17" t="s">
        <v>646</v>
      </c>
      <c r="C10" s="25">
        <v>0.5833333333333334</v>
      </c>
      <c r="D10" s="26">
        <v>1.2</v>
      </c>
      <c r="E10" s="26">
        <v>16.9</v>
      </c>
      <c r="F10" s="26">
        <v>40.4</v>
      </c>
      <c r="G10" s="27" t="s">
        <v>645</v>
      </c>
      <c r="H10" s="26">
        <v>0.7</v>
      </c>
      <c r="I10" s="11"/>
      <c r="J10" s="30">
        <v>0</v>
      </c>
      <c r="K10" s="11"/>
      <c r="L10" s="21">
        <v>4</v>
      </c>
      <c r="M10" s="73" t="s">
        <v>33</v>
      </c>
      <c r="N10" s="22" t="s">
        <v>644</v>
      </c>
      <c r="O10" s="3"/>
    </row>
    <row r="11" spans="1:15" s="2" customFormat="1" ht="13.5" customHeight="1" thickBot="1">
      <c r="A11" s="11"/>
      <c r="B11" s="31" t="s">
        <v>9</v>
      </c>
      <c r="C11" s="32">
        <v>0.7645833333333334</v>
      </c>
      <c r="D11" s="33">
        <v>3</v>
      </c>
      <c r="E11" s="33">
        <v>11.9</v>
      </c>
      <c r="F11" s="33">
        <v>72.6</v>
      </c>
      <c r="G11" s="27" t="s">
        <v>643</v>
      </c>
      <c r="H11" s="33">
        <v>4</v>
      </c>
      <c r="I11" s="11"/>
      <c r="J11" s="168">
        <v>1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24.365972222222222</v>
      </c>
      <c r="D12" s="36">
        <f>AVERAGE(D9:D11)</f>
        <v>2.1</v>
      </c>
      <c r="E12" s="36">
        <f>AVERAGE(E9:E11)</f>
        <v>15.533333333333333</v>
      </c>
      <c r="F12" s="37">
        <f>AVERAGE(F9:F11)</f>
        <v>51.43333333333333</v>
      </c>
      <c r="G12" s="11"/>
      <c r="H12" s="38">
        <f>AVERAGE(H9:H11)</f>
        <v>2.733333333333333</v>
      </c>
      <c r="I12" s="11"/>
      <c r="J12" s="39">
        <f>AVERAGE(J9:J11)</f>
        <v>0.6666666666666666</v>
      </c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170"/>
      <c r="I14" s="170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642</v>
      </c>
      <c r="D15" s="41" t="s">
        <v>641</v>
      </c>
      <c r="E15" s="41" t="s">
        <v>640</v>
      </c>
      <c r="F15" s="41" t="s">
        <v>639</v>
      </c>
      <c r="G15" s="41" t="s">
        <v>638</v>
      </c>
      <c r="H15" s="41" t="s">
        <v>637</v>
      </c>
      <c r="I15" s="41" t="s">
        <v>636</v>
      </c>
      <c r="J15" s="41" t="s">
        <v>635</v>
      </c>
      <c r="K15" s="41" t="s">
        <v>634</v>
      </c>
      <c r="L15" s="41" t="s">
        <v>633</v>
      </c>
      <c r="M15" s="41" t="s">
        <v>632</v>
      </c>
      <c r="N15" s="40" t="s">
        <v>631</v>
      </c>
    </row>
    <row r="16" spans="1:14" s="2" customFormat="1" ht="18.75" customHeight="1">
      <c r="A16" s="11"/>
      <c r="B16" s="63" t="s">
        <v>11</v>
      </c>
      <c r="C16" s="163" t="s">
        <v>630</v>
      </c>
      <c r="D16" s="163" t="s">
        <v>629</v>
      </c>
      <c r="E16" s="163" t="s">
        <v>628</v>
      </c>
      <c r="F16" s="163" t="s">
        <v>627</v>
      </c>
      <c r="G16" s="163" t="s">
        <v>626</v>
      </c>
      <c r="H16" s="163" t="s">
        <v>625</v>
      </c>
      <c r="I16" s="163"/>
      <c r="J16" s="163"/>
      <c r="K16" s="163"/>
      <c r="L16" s="163"/>
      <c r="M16" s="163"/>
      <c r="N16" s="163" t="s">
        <v>624</v>
      </c>
    </row>
    <row r="17" spans="1:14" s="2" customFormat="1" ht="13.5" customHeight="1">
      <c r="A17" s="11"/>
      <c r="B17" s="63" t="s">
        <v>18</v>
      </c>
      <c r="C17" s="25">
        <v>0.3958333333333333</v>
      </c>
      <c r="D17" s="25">
        <v>0.3965277777777778</v>
      </c>
      <c r="E17" s="25">
        <v>0.4076388888888889</v>
      </c>
      <c r="F17" s="25">
        <v>0.49513888888888885</v>
      </c>
      <c r="G17" s="25">
        <v>0.7645833333333334</v>
      </c>
      <c r="H17" s="25">
        <v>0.7881944444444445</v>
      </c>
      <c r="I17" s="25"/>
      <c r="J17" s="25"/>
      <c r="K17" s="25"/>
      <c r="L17" s="25"/>
      <c r="M17" s="25"/>
      <c r="N17" s="25">
        <v>0.7930555555555556</v>
      </c>
    </row>
    <row r="18" spans="1:14" s="2" customFormat="1" ht="13.5" customHeight="1">
      <c r="A18" s="11"/>
      <c r="B18" s="63" t="s">
        <v>12</v>
      </c>
      <c r="C18" s="43">
        <v>37825</v>
      </c>
      <c r="D18" s="42">
        <v>37826</v>
      </c>
      <c r="E18" s="42">
        <v>37835</v>
      </c>
      <c r="F18" s="42">
        <v>37894</v>
      </c>
      <c r="G18" s="42">
        <v>38071</v>
      </c>
      <c r="H18" s="42">
        <v>38085</v>
      </c>
      <c r="I18" s="42"/>
      <c r="J18" s="42"/>
      <c r="K18" s="42"/>
      <c r="L18" s="42"/>
      <c r="M18" s="42"/>
      <c r="N18" s="42">
        <v>38090</v>
      </c>
    </row>
    <row r="19" spans="1:14" s="2" customFormat="1" ht="13.5" customHeight="1" thickBot="1">
      <c r="A19" s="11"/>
      <c r="B19" s="64" t="s">
        <v>13</v>
      </c>
      <c r="C19" s="135"/>
      <c r="D19" s="43">
        <v>37830</v>
      </c>
      <c r="E19" s="43">
        <v>37893</v>
      </c>
      <c r="F19" s="43">
        <v>38070</v>
      </c>
      <c r="G19" s="43">
        <v>38084</v>
      </c>
      <c r="H19" s="43">
        <v>38089</v>
      </c>
      <c r="I19" s="43"/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623</v>
      </c>
      <c r="C20" s="137"/>
      <c r="D20" s="138">
        <f aca="true" t="shared" si="0" ref="D20:M20">IF(ISNUMBER(D18),D19-D18+1,"")</f>
        <v>5</v>
      </c>
      <c r="E20" s="44">
        <f t="shared" si="0"/>
        <v>59</v>
      </c>
      <c r="F20" s="44">
        <f t="shared" si="0"/>
        <v>177</v>
      </c>
      <c r="G20" s="44">
        <f t="shared" si="0"/>
        <v>14</v>
      </c>
      <c r="H20" s="44">
        <f t="shared" si="0"/>
        <v>5</v>
      </c>
      <c r="I20" s="44">
        <f t="shared" si="0"/>
      </c>
      <c r="J20" s="44">
        <f t="shared" si="0"/>
      </c>
      <c r="K20" s="44">
        <f t="shared" si="0"/>
      </c>
      <c r="L20" s="44">
        <f t="shared" si="0"/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622</v>
      </c>
      <c r="C22" s="75" t="s">
        <v>621</v>
      </c>
      <c r="D22" s="76" t="s">
        <v>620</v>
      </c>
      <c r="E22" s="77" t="s">
        <v>619</v>
      </c>
      <c r="F22" s="196" t="s">
        <v>618</v>
      </c>
      <c r="G22" s="197"/>
      <c r="H22" s="198"/>
      <c r="I22" s="81" t="s">
        <v>402</v>
      </c>
      <c r="J22" s="76" t="s">
        <v>617</v>
      </c>
      <c r="K22" s="76" t="s">
        <v>616</v>
      </c>
      <c r="L22" s="196" t="s">
        <v>615</v>
      </c>
      <c r="M22" s="197"/>
      <c r="N22" s="198"/>
    </row>
    <row r="23" spans="1:14" s="2" customFormat="1" ht="18.75" customHeight="1">
      <c r="A23" s="11"/>
      <c r="B23" s="214"/>
      <c r="C23" s="161"/>
      <c r="D23" s="161"/>
      <c r="E23" s="20" t="s">
        <v>614</v>
      </c>
      <c r="F23" s="189" t="s">
        <v>609</v>
      </c>
      <c r="G23" s="190"/>
      <c r="H23" s="191"/>
      <c r="I23" s="80"/>
      <c r="J23" s="20"/>
      <c r="K23" s="20" t="s">
        <v>396</v>
      </c>
      <c r="L23" s="189" t="s">
        <v>609</v>
      </c>
      <c r="M23" s="190"/>
      <c r="N23" s="191"/>
    </row>
    <row r="24" spans="1:14" s="2" customFormat="1" ht="18.75" customHeight="1">
      <c r="A24" s="11"/>
      <c r="B24" s="214"/>
      <c r="C24" s="162"/>
      <c r="D24" s="162"/>
      <c r="E24" s="78" t="s">
        <v>611</v>
      </c>
      <c r="F24" s="189" t="s">
        <v>609</v>
      </c>
      <c r="G24" s="190"/>
      <c r="H24" s="191"/>
      <c r="I24" s="80"/>
      <c r="J24" s="20"/>
      <c r="K24" s="79" t="s">
        <v>95</v>
      </c>
      <c r="L24" s="189" t="s">
        <v>609</v>
      </c>
      <c r="M24" s="190"/>
      <c r="N24" s="191"/>
    </row>
    <row r="25" spans="1:14" s="2" customFormat="1" ht="18.75" customHeight="1">
      <c r="A25" s="11" t="s">
        <v>613</v>
      </c>
      <c r="B25" s="214"/>
      <c r="C25" s="161"/>
      <c r="D25" s="161"/>
      <c r="E25" s="20" t="s">
        <v>612</v>
      </c>
      <c r="F25" s="189" t="s">
        <v>609</v>
      </c>
      <c r="G25" s="190"/>
      <c r="H25" s="191"/>
      <c r="I25" s="80"/>
      <c r="J25" s="20"/>
      <c r="K25" s="20" t="s">
        <v>611</v>
      </c>
      <c r="L25" s="189" t="s">
        <v>609</v>
      </c>
      <c r="M25" s="190"/>
      <c r="N25" s="191"/>
    </row>
    <row r="26" spans="1:14" s="2" customFormat="1" ht="18.75" customHeight="1">
      <c r="A26" s="11"/>
      <c r="B26" s="215"/>
      <c r="C26" s="161"/>
      <c r="D26" s="161"/>
      <c r="E26" s="165" t="s">
        <v>610</v>
      </c>
      <c r="F26" s="189" t="s">
        <v>609</v>
      </c>
      <c r="G26" s="190"/>
      <c r="H26" s="191"/>
      <c r="I26" s="80"/>
      <c r="J26" s="20"/>
      <c r="K26" s="20" t="s">
        <v>94</v>
      </c>
      <c r="L26" s="189" t="s">
        <v>609</v>
      </c>
      <c r="M26" s="190"/>
      <c r="N26" s="191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70"/>
    </row>
    <row r="29" spans="1:14" s="2" customFormat="1" ht="13.5" customHeight="1">
      <c r="A29" s="11"/>
      <c r="B29" s="104"/>
      <c r="C29" s="111" t="s">
        <v>16</v>
      </c>
      <c r="D29" s="112" t="s">
        <v>608</v>
      </c>
      <c r="E29" s="112" t="s">
        <v>190</v>
      </c>
      <c r="F29" s="112" t="s">
        <v>607</v>
      </c>
      <c r="G29" s="112" t="s">
        <v>606</v>
      </c>
      <c r="H29" s="112" t="s">
        <v>605</v>
      </c>
      <c r="I29" s="112" t="s">
        <v>604</v>
      </c>
      <c r="J29" s="112" t="s">
        <v>603</v>
      </c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602</v>
      </c>
      <c r="C30" s="123">
        <v>0.10277777777777779</v>
      </c>
      <c r="D30" s="124"/>
      <c r="E30" s="124"/>
      <c r="F30" s="124"/>
      <c r="G30" s="124"/>
      <c r="H30" s="124"/>
      <c r="I30" s="124"/>
      <c r="J30" s="124"/>
      <c r="K30" s="124"/>
      <c r="L30" s="125"/>
      <c r="M30" s="117">
        <f>SUM(C30:L30)</f>
        <v>0.10277777777777779</v>
      </c>
      <c r="N30" s="126">
        <v>0.2625</v>
      </c>
    </row>
    <row r="31" spans="1:14" s="2" customFormat="1" ht="13.5" customHeight="1">
      <c r="A31" s="11"/>
      <c r="B31" s="106" t="s">
        <v>601</v>
      </c>
      <c r="C31" s="114">
        <v>0.09583333333333333</v>
      </c>
      <c r="D31" s="32">
        <v>0.26875</v>
      </c>
      <c r="E31" s="32"/>
      <c r="F31" s="32"/>
      <c r="G31" s="32"/>
      <c r="H31" s="32"/>
      <c r="I31" s="32">
        <v>0.02013888888888889</v>
      </c>
      <c r="J31" s="32"/>
      <c r="K31" s="32"/>
      <c r="L31" s="115"/>
      <c r="M31" s="118">
        <f>SUM(C31:L31)</f>
        <v>0.3847222222222222</v>
      </c>
      <c r="N31" s="122"/>
    </row>
    <row r="32" spans="1:15" s="2" customFormat="1" ht="13.5" customHeight="1">
      <c r="A32" s="11"/>
      <c r="B32" s="107" t="s">
        <v>600</v>
      </c>
      <c r="C32" s="130"/>
      <c r="D32" s="131"/>
      <c r="E32" s="131"/>
      <c r="F32" s="131"/>
      <c r="G32" s="131"/>
      <c r="H32" s="131"/>
      <c r="I32" s="131"/>
      <c r="J32" s="131"/>
      <c r="K32" s="131"/>
      <c r="L32" s="132"/>
      <c r="M32" s="133">
        <f>SUM(C32:L32)</f>
        <v>0</v>
      </c>
      <c r="N32" s="120"/>
      <c r="O32" s="4"/>
    </row>
    <row r="33" spans="1:15" s="2" customFormat="1" ht="13.5" customHeight="1" thickBot="1">
      <c r="A33" s="11"/>
      <c r="B33" s="110" t="s">
        <v>599</v>
      </c>
      <c r="C33" s="127">
        <v>0.009027777777777779</v>
      </c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0.009027777777777779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24" t="s">
        <v>598</v>
      </c>
      <c r="C35" s="194" t="s">
        <v>597</v>
      </c>
      <c r="D35" s="195"/>
      <c r="E35" s="194" t="s">
        <v>596</v>
      </c>
      <c r="F35" s="195"/>
      <c r="G35" s="194" t="s">
        <v>595</v>
      </c>
      <c r="H35" s="195"/>
      <c r="I35" s="194" t="s">
        <v>594</v>
      </c>
      <c r="J35" s="195"/>
      <c r="K35" s="194" t="s">
        <v>593</v>
      </c>
      <c r="L35" s="195"/>
      <c r="M35" s="194" t="s">
        <v>592</v>
      </c>
      <c r="N35" s="195"/>
    </row>
    <row r="36" spans="1:14" s="2" customFormat="1" ht="19.5" customHeight="1">
      <c r="A36" s="11"/>
      <c r="B36" s="225"/>
      <c r="C36" s="194" t="s">
        <v>591</v>
      </c>
      <c r="D36" s="195"/>
      <c r="E36" s="194" t="s">
        <v>590</v>
      </c>
      <c r="F36" s="195"/>
      <c r="G36" s="194" t="s">
        <v>589</v>
      </c>
      <c r="H36" s="195"/>
      <c r="I36" s="194" t="s">
        <v>588</v>
      </c>
      <c r="J36" s="195"/>
      <c r="K36" s="194" t="s">
        <v>587</v>
      </c>
      <c r="L36" s="195"/>
      <c r="M36" s="194" t="s">
        <v>586</v>
      </c>
      <c r="N36" s="195"/>
    </row>
    <row r="37" spans="1:14" s="2" customFormat="1" ht="19.5" customHeight="1">
      <c r="A37" s="11"/>
      <c r="B37" s="225"/>
      <c r="C37" s="194" t="s">
        <v>585</v>
      </c>
      <c r="D37" s="195"/>
      <c r="E37" s="194" t="s">
        <v>584</v>
      </c>
      <c r="F37" s="195"/>
      <c r="G37" s="194" t="s">
        <v>583</v>
      </c>
      <c r="H37" s="195"/>
      <c r="I37" s="194" t="s">
        <v>582</v>
      </c>
      <c r="J37" s="195"/>
      <c r="K37" s="194" t="s">
        <v>581</v>
      </c>
      <c r="L37" s="195"/>
      <c r="M37" s="194" t="s">
        <v>580</v>
      </c>
      <c r="N37" s="195"/>
    </row>
    <row r="38" spans="1:14" s="2" customFormat="1" ht="19.5" customHeight="1">
      <c r="A38" s="11"/>
      <c r="B38" s="225"/>
      <c r="C38" s="194" t="s">
        <v>579</v>
      </c>
      <c r="D38" s="195"/>
      <c r="E38" s="194" t="s">
        <v>578</v>
      </c>
      <c r="F38" s="195"/>
      <c r="G38" s="194" t="s">
        <v>577</v>
      </c>
      <c r="H38" s="195"/>
      <c r="I38" s="194" t="s">
        <v>576</v>
      </c>
      <c r="J38" s="195"/>
      <c r="K38" s="194" t="s">
        <v>575</v>
      </c>
      <c r="L38" s="195"/>
      <c r="M38" s="194" t="s">
        <v>574</v>
      </c>
      <c r="N38" s="195"/>
    </row>
    <row r="39" spans="1:14" s="2" customFormat="1" ht="19.5" customHeight="1">
      <c r="A39" s="11"/>
      <c r="B39" s="225"/>
      <c r="C39" s="194" t="s">
        <v>573</v>
      </c>
      <c r="D39" s="195"/>
      <c r="E39" s="194" t="s">
        <v>572</v>
      </c>
      <c r="F39" s="195"/>
      <c r="G39" s="194" t="s">
        <v>571</v>
      </c>
      <c r="H39" s="195"/>
      <c r="I39" s="194" t="s">
        <v>570</v>
      </c>
      <c r="J39" s="195"/>
      <c r="K39" s="194" t="s">
        <v>569</v>
      </c>
      <c r="L39" s="195"/>
      <c r="M39" s="194" t="s">
        <v>568</v>
      </c>
      <c r="N39" s="195"/>
    </row>
    <row r="40" spans="1:14" s="2" customFormat="1" ht="19.5" customHeight="1">
      <c r="A40" s="11"/>
      <c r="B40" s="225"/>
      <c r="C40" s="194" t="s">
        <v>567</v>
      </c>
      <c r="D40" s="195"/>
      <c r="E40" s="194" t="s">
        <v>566</v>
      </c>
      <c r="F40" s="195"/>
      <c r="G40" s="194" t="s">
        <v>565</v>
      </c>
      <c r="H40" s="195"/>
      <c r="I40" s="194" t="s">
        <v>564</v>
      </c>
      <c r="J40" s="195"/>
      <c r="K40" s="194" t="s">
        <v>563</v>
      </c>
      <c r="L40" s="195"/>
      <c r="M40" s="194" t="s">
        <v>562</v>
      </c>
      <c r="N40" s="195"/>
    </row>
    <row r="41" spans="1:14" s="2" customFormat="1" ht="19.5" customHeight="1">
      <c r="A41" s="11"/>
      <c r="B41" s="226"/>
      <c r="C41" s="194" t="s">
        <v>561</v>
      </c>
      <c r="D41" s="195"/>
      <c r="E41" s="194" t="s">
        <v>560</v>
      </c>
      <c r="F41" s="195"/>
      <c r="G41" s="194" t="s">
        <v>559</v>
      </c>
      <c r="H41" s="195"/>
      <c r="I41" s="194" t="s">
        <v>558</v>
      </c>
      <c r="J41" s="195"/>
      <c r="K41" s="194"/>
      <c r="L41" s="195"/>
      <c r="M41" s="194"/>
      <c r="N41" s="195"/>
    </row>
    <row r="42" spans="1:14" s="2" customFormat="1" ht="13.5" customHeight="1">
      <c r="A42" s="11"/>
      <c r="B42" s="46"/>
      <c r="C42" s="47"/>
      <c r="D42" s="48"/>
      <c r="E42" s="47"/>
      <c r="F42" s="47"/>
      <c r="G42" s="47"/>
      <c r="H42" s="47"/>
      <c r="I42" s="47"/>
      <c r="J42" s="47"/>
      <c r="K42" s="47"/>
      <c r="L42" s="47"/>
      <c r="M42" s="47"/>
      <c r="N42" s="11"/>
    </row>
    <row r="43" spans="1:14" s="2" customFormat="1" ht="15">
      <c r="A43" s="11"/>
      <c r="B43" s="193" t="s">
        <v>557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187" t="s">
        <v>556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</row>
    <row r="45" spans="1:14" s="2" customFormat="1" ht="12" customHeight="1">
      <c r="A45" s="170">
        <v>0.5395833333333333</v>
      </c>
      <c r="B45" s="173" t="s">
        <v>555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5"/>
    </row>
    <row r="46" spans="1:14" s="2" customFormat="1" ht="12" customHeight="1">
      <c r="A46" s="11"/>
      <c r="B46" s="173" t="s">
        <v>554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 t="s">
        <v>553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 t="s">
        <v>552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 t="s">
        <v>551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 t="s">
        <v>655</v>
      </c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5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27" t="s">
        <v>550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1" customFormat="1" ht="11.25">
      <c r="B55" s="10" t="s">
        <v>549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548</v>
      </c>
      <c r="N55" s="88" t="s">
        <v>547</v>
      </c>
      <c r="O55" s="7"/>
    </row>
    <row r="56" spans="2:15" s="53" customFormat="1" ht="21.75" customHeight="1">
      <c r="B56" s="71" t="s">
        <v>546</v>
      </c>
      <c r="C56" s="89" t="s">
        <v>543</v>
      </c>
      <c r="D56" s="89" t="s">
        <v>545</v>
      </c>
      <c r="E56" s="92" t="s">
        <v>544</v>
      </c>
      <c r="F56" s="89" t="s">
        <v>543</v>
      </c>
      <c r="G56" s="93" t="s">
        <v>542</v>
      </c>
      <c r="H56" s="93" t="s">
        <v>541</v>
      </c>
      <c r="I56" s="93" t="s">
        <v>540</v>
      </c>
      <c r="J56" s="219" t="s">
        <v>539</v>
      </c>
      <c r="K56" s="220"/>
      <c r="L56" s="221"/>
      <c r="M56" s="222" t="s">
        <v>538</v>
      </c>
      <c r="N56" s="223"/>
      <c r="O56" s="8"/>
    </row>
    <row r="57" spans="2:15" s="51" customFormat="1" ht="22.5" customHeight="1">
      <c r="B57" s="98" t="s">
        <v>537</v>
      </c>
      <c r="C57" s="55">
        <v>-157.3</v>
      </c>
      <c r="D57" s="55">
        <v>-161.9</v>
      </c>
      <c r="E57" s="96" t="s">
        <v>536</v>
      </c>
      <c r="F57" s="55">
        <v>27.1</v>
      </c>
      <c r="G57" s="55">
        <v>22.5</v>
      </c>
      <c r="H57" s="97" t="s">
        <v>535</v>
      </c>
      <c r="I57" s="142">
        <v>1</v>
      </c>
      <c r="J57" s="56" t="s">
        <v>534</v>
      </c>
      <c r="K57" s="207">
        <v>7.2</v>
      </c>
      <c r="L57" s="208"/>
      <c r="M57" s="207" t="s">
        <v>529</v>
      </c>
      <c r="N57" s="209"/>
      <c r="O57" s="7"/>
    </row>
    <row r="58" spans="2:15" s="51" customFormat="1" ht="22.5" customHeight="1">
      <c r="B58" s="98" t="s">
        <v>533</v>
      </c>
      <c r="C58" s="55">
        <v>-152.5</v>
      </c>
      <c r="D58" s="55">
        <v>-157.2</v>
      </c>
      <c r="E58" s="97" t="s">
        <v>532</v>
      </c>
      <c r="F58" s="142">
        <v>17</v>
      </c>
      <c r="G58" s="142">
        <v>33</v>
      </c>
      <c r="H58" s="97" t="s">
        <v>531</v>
      </c>
      <c r="I58" s="142">
        <v>0</v>
      </c>
      <c r="J58" s="56" t="s">
        <v>530</v>
      </c>
      <c r="K58" s="207">
        <v>7.2</v>
      </c>
      <c r="L58" s="208"/>
      <c r="M58" s="207" t="s">
        <v>529</v>
      </c>
      <c r="N58" s="209"/>
      <c r="O58" s="7"/>
    </row>
    <row r="59" spans="2:15" s="51" customFormat="1" ht="22.5" customHeight="1">
      <c r="B59" s="98" t="s">
        <v>528</v>
      </c>
      <c r="C59" s="55">
        <v>-209.4</v>
      </c>
      <c r="D59" s="55">
        <v>-211.1</v>
      </c>
      <c r="E59" s="97" t="s">
        <v>527</v>
      </c>
      <c r="F59" s="57">
        <v>20</v>
      </c>
      <c r="G59" s="57">
        <v>15</v>
      </c>
      <c r="H59" s="97" t="s">
        <v>526</v>
      </c>
      <c r="I59" s="142">
        <v>0</v>
      </c>
      <c r="J59" s="58" t="s">
        <v>525</v>
      </c>
      <c r="K59" s="207">
        <v>7.2</v>
      </c>
      <c r="L59" s="208"/>
      <c r="M59" s="207" t="s">
        <v>524</v>
      </c>
      <c r="N59" s="209"/>
      <c r="O59" s="7"/>
    </row>
    <row r="60" spans="2:15" s="51" customFormat="1" ht="22.5" customHeight="1">
      <c r="B60" s="98" t="s">
        <v>523</v>
      </c>
      <c r="C60" s="55">
        <v>-114.8</v>
      </c>
      <c r="D60" s="55">
        <v>-124.5</v>
      </c>
      <c r="E60" s="97" t="s">
        <v>522</v>
      </c>
      <c r="F60" s="57">
        <v>50</v>
      </c>
      <c r="G60" s="57">
        <v>45</v>
      </c>
      <c r="H60" s="97" t="s">
        <v>521</v>
      </c>
      <c r="I60" s="142">
        <v>0</v>
      </c>
      <c r="J60" s="56" t="s">
        <v>520</v>
      </c>
      <c r="K60" s="207">
        <v>7.2</v>
      </c>
      <c r="L60" s="208"/>
      <c r="M60" s="207" t="s">
        <v>519</v>
      </c>
      <c r="N60" s="209"/>
      <c r="O60" s="7"/>
    </row>
    <row r="61" spans="2:15" s="51" customFormat="1" ht="22.5" customHeight="1">
      <c r="B61" s="98" t="s">
        <v>518</v>
      </c>
      <c r="C61" s="55">
        <v>29.7</v>
      </c>
      <c r="D61" s="55">
        <v>21.1</v>
      </c>
      <c r="E61" s="97" t="s">
        <v>517</v>
      </c>
      <c r="F61" s="57">
        <v>50</v>
      </c>
      <c r="G61" s="57">
        <v>45</v>
      </c>
      <c r="H61" s="96" t="s">
        <v>516</v>
      </c>
      <c r="I61" s="144">
        <v>0</v>
      </c>
      <c r="J61" s="210" t="s">
        <v>515</v>
      </c>
      <c r="K61" s="184"/>
      <c r="L61" s="185"/>
      <c r="M61" s="185"/>
      <c r="N61" s="186"/>
      <c r="O61" s="7"/>
    </row>
    <row r="62" spans="2:15" s="51" customFormat="1" ht="22.5" customHeight="1">
      <c r="B62" s="98" t="s">
        <v>514</v>
      </c>
      <c r="C62" s="55">
        <v>30.6</v>
      </c>
      <c r="D62" s="55">
        <v>21.9</v>
      </c>
      <c r="E62" s="97" t="s">
        <v>513</v>
      </c>
      <c r="F62" s="57">
        <v>270</v>
      </c>
      <c r="G62" s="57">
        <v>265</v>
      </c>
      <c r="H62" s="96" t="s">
        <v>512</v>
      </c>
      <c r="I62" s="144">
        <v>0</v>
      </c>
      <c r="J62" s="211"/>
      <c r="K62" s="199"/>
      <c r="L62" s="200"/>
      <c r="M62" s="200"/>
      <c r="N62" s="201"/>
      <c r="O62" s="7"/>
    </row>
    <row r="63" spans="2:15" s="51" customFormat="1" ht="22.5" customHeight="1">
      <c r="B63" s="98" t="s">
        <v>66</v>
      </c>
      <c r="C63" s="55">
        <v>26.8</v>
      </c>
      <c r="D63" s="55">
        <v>18.6</v>
      </c>
      <c r="E63" s="97" t="s">
        <v>511</v>
      </c>
      <c r="F63" s="59" t="s">
        <v>500</v>
      </c>
      <c r="G63" s="59" t="s">
        <v>510</v>
      </c>
      <c r="H63" s="96" t="s">
        <v>509</v>
      </c>
      <c r="I63" s="144">
        <v>0</v>
      </c>
      <c r="J63" s="211"/>
      <c r="K63" s="199"/>
      <c r="L63" s="200"/>
      <c r="M63" s="200"/>
      <c r="N63" s="201"/>
      <c r="O63" s="7"/>
    </row>
    <row r="64" spans="2:15" s="51" customFormat="1" ht="22.5" customHeight="1">
      <c r="B64" s="98" t="s">
        <v>508</v>
      </c>
      <c r="C64" s="55">
        <v>28.2</v>
      </c>
      <c r="D64" s="55">
        <v>19.4</v>
      </c>
      <c r="E64" s="97" t="s">
        <v>507</v>
      </c>
      <c r="F64" s="59">
        <v>0.5</v>
      </c>
      <c r="G64" s="61">
        <v>0.5</v>
      </c>
      <c r="H64" s="101"/>
      <c r="I64" s="87"/>
      <c r="J64" s="211"/>
      <c r="K64" s="199"/>
      <c r="L64" s="200"/>
      <c r="M64" s="200"/>
      <c r="N64" s="201"/>
      <c r="O64" s="7"/>
    </row>
    <row r="65" spans="2:15" s="51" customFormat="1" ht="22.5" customHeight="1">
      <c r="B65" s="99" t="s">
        <v>506</v>
      </c>
      <c r="C65" s="60">
        <v>1.71E-05</v>
      </c>
      <c r="D65" s="60">
        <v>1.67E-05</v>
      </c>
      <c r="E65" s="96" t="s">
        <v>505</v>
      </c>
      <c r="F65" s="55">
        <v>23.9</v>
      </c>
      <c r="G65" s="61">
        <v>15.2</v>
      </c>
      <c r="H65" s="97" t="s">
        <v>504</v>
      </c>
      <c r="I65" s="61" t="s">
        <v>500</v>
      </c>
      <c r="J65" s="211"/>
      <c r="K65" s="199"/>
      <c r="L65" s="200"/>
      <c r="M65" s="200"/>
      <c r="N65" s="201"/>
      <c r="O65" s="7"/>
    </row>
    <row r="66" spans="2:15" s="51" customFormat="1" ht="22.5" customHeight="1">
      <c r="B66" s="100" t="s">
        <v>503</v>
      </c>
      <c r="C66" s="72">
        <v>500</v>
      </c>
      <c r="D66" s="134"/>
      <c r="E66" s="102" t="s">
        <v>502</v>
      </c>
      <c r="F66" s="141">
        <v>36.9</v>
      </c>
      <c r="G66" s="169">
        <v>67.4</v>
      </c>
      <c r="H66" s="102" t="s">
        <v>501</v>
      </c>
      <c r="I66" s="143" t="s">
        <v>500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499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498</v>
      </c>
      <c r="C69" s="67" t="s">
        <v>497</v>
      </c>
      <c r="D69" s="67" t="s">
        <v>496</v>
      </c>
      <c r="E69" s="67" t="s">
        <v>495</v>
      </c>
      <c r="F69" s="67" t="s">
        <v>494</v>
      </c>
      <c r="G69" s="67" t="s">
        <v>493</v>
      </c>
      <c r="H69" s="67" t="s">
        <v>492</v>
      </c>
      <c r="I69" s="82" t="s">
        <v>491</v>
      </c>
      <c r="J69" s="67" t="s">
        <v>490</v>
      </c>
      <c r="K69" s="82" t="s">
        <v>489</v>
      </c>
      <c r="L69" s="82" t="s">
        <v>488</v>
      </c>
      <c r="M69" s="67" t="s">
        <v>487</v>
      </c>
      <c r="N69" s="83" t="s">
        <v>486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485</v>
      </c>
      <c r="C71" s="70" t="s">
        <v>484</v>
      </c>
      <c r="D71" s="69" t="s">
        <v>483</v>
      </c>
      <c r="E71" s="70" t="s">
        <v>482</v>
      </c>
      <c r="F71" s="70" t="s">
        <v>481</v>
      </c>
      <c r="G71" s="70" t="s">
        <v>480</v>
      </c>
      <c r="H71" s="70" t="s">
        <v>479</v>
      </c>
      <c r="I71" s="70" t="s">
        <v>478</v>
      </c>
      <c r="J71" s="70" t="s">
        <v>477</v>
      </c>
      <c r="K71" s="70" t="s">
        <v>476</v>
      </c>
      <c r="L71" s="70" t="s">
        <v>475</v>
      </c>
      <c r="M71" s="70" t="s">
        <v>474</v>
      </c>
      <c r="N71" s="86" t="s">
        <v>473</v>
      </c>
    </row>
    <row r="72" spans="1:14" s="2" customFormat="1" ht="24" customHeight="1">
      <c r="A72" s="11"/>
      <c r="B72" s="150">
        <v>0</v>
      </c>
      <c r="C72" s="151">
        <v>1</v>
      </c>
      <c r="D72" s="151">
        <v>0</v>
      </c>
      <c r="E72" s="151">
        <v>0</v>
      </c>
      <c r="F72" s="151">
        <v>0</v>
      </c>
      <c r="G72" s="151">
        <v>2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472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2" t="s">
        <v>118</v>
      </c>
      <c r="C75" s="192"/>
      <c r="D75" s="153">
        <v>0</v>
      </c>
      <c r="E75" s="192" t="s">
        <v>471</v>
      </c>
      <c r="F75" s="192"/>
      <c r="G75" s="156">
        <v>0</v>
      </c>
      <c r="H75" s="192" t="s">
        <v>470</v>
      </c>
      <c r="I75" s="192"/>
      <c r="J75" s="153">
        <v>0</v>
      </c>
      <c r="K75" s="192" t="s">
        <v>469</v>
      </c>
      <c r="L75" s="192"/>
      <c r="M75" s="158">
        <v>0</v>
      </c>
      <c r="N75" s="62"/>
      <c r="O75" s="9"/>
    </row>
    <row r="76" spans="2:15" s="51" customFormat="1" ht="18.75" customHeight="1">
      <c r="B76" s="179" t="s">
        <v>468</v>
      </c>
      <c r="C76" s="180"/>
      <c r="D76" s="154">
        <v>0</v>
      </c>
      <c r="E76" s="180" t="s">
        <v>467</v>
      </c>
      <c r="F76" s="180"/>
      <c r="G76" s="154">
        <v>0</v>
      </c>
      <c r="H76" s="180" t="s">
        <v>466</v>
      </c>
      <c r="I76" s="180"/>
      <c r="J76" s="154">
        <v>0</v>
      </c>
      <c r="K76" s="180" t="s">
        <v>465</v>
      </c>
      <c r="L76" s="180"/>
      <c r="M76" s="159">
        <v>0</v>
      </c>
      <c r="N76" s="62"/>
      <c r="O76" s="9"/>
    </row>
    <row r="77" spans="2:15" s="51" customFormat="1" ht="18.75" customHeight="1">
      <c r="B77" s="179" t="s">
        <v>464</v>
      </c>
      <c r="C77" s="180"/>
      <c r="D77" s="154">
        <v>0</v>
      </c>
      <c r="E77" s="180" t="s">
        <v>463</v>
      </c>
      <c r="F77" s="180"/>
      <c r="G77" s="154">
        <v>0</v>
      </c>
      <c r="H77" s="180" t="s">
        <v>462</v>
      </c>
      <c r="I77" s="180"/>
      <c r="J77" s="157">
        <v>0</v>
      </c>
      <c r="K77" s="180" t="s">
        <v>461</v>
      </c>
      <c r="L77" s="180"/>
      <c r="M77" s="159">
        <v>0</v>
      </c>
      <c r="N77" s="62"/>
      <c r="O77" s="9"/>
    </row>
    <row r="78" spans="2:15" s="51" customFormat="1" ht="18.75" customHeight="1">
      <c r="B78" s="179" t="s">
        <v>460</v>
      </c>
      <c r="C78" s="180"/>
      <c r="D78" s="154">
        <v>0</v>
      </c>
      <c r="E78" s="180" t="s">
        <v>459</v>
      </c>
      <c r="F78" s="180"/>
      <c r="G78" s="154">
        <v>0</v>
      </c>
      <c r="H78" s="180" t="s">
        <v>458</v>
      </c>
      <c r="I78" s="180"/>
      <c r="J78" s="154">
        <v>0</v>
      </c>
      <c r="K78" s="180" t="s">
        <v>457</v>
      </c>
      <c r="L78" s="180"/>
      <c r="M78" s="159">
        <v>0</v>
      </c>
      <c r="N78" s="62"/>
      <c r="O78" s="9"/>
    </row>
    <row r="79" spans="2:15" s="51" customFormat="1" ht="18.75" customHeight="1">
      <c r="B79" s="179" t="s">
        <v>456</v>
      </c>
      <c r="C79" s="180"/>
      <c r="D79" s="154">
        <v>0</v>
      </c>
      <c r="E79" s="180" t="s">
        <v>455</v>
      </c>
      <c r="F79" s="180"/>
      <c r="G79" s="154">
        <v>0</v>
      </c>
      <c r="H79" s="180" t="s">
        <v>454</v>
      </c>
      <c r="I79" s="180"/>
      <c r="J79" s="157">
        <v>0</v>
      </c>
      <c r="K79" s="180" t="s">
        <v>453</v>
      </c>
      <c r="L79" s="180"/>
      <c r="M79" s="159">
        <v>0</v>
      </c>
      <c r="N79" s="62"/>
      <c r="O79" s="9"/>
    </row>
    <row r="80" spans="2:15" s="51" customFormat="1" ht="18.75" customHeight="1">
      <c r="B80" s="179" t="s">
        <v>452</v>
      </c>
      <c r="C80" s="180"/>
      <c r="D80" s="154">
        <v>0</v>
      </c>
      <c r="E80" s="180" t="s">
        <v>451</v>
      </c>
      <c r="F80" s="180"/>
      <c r="G80" s="154">
        <v>0</v>
      </c>
      <c r="H80" s="180" t="s">
        <v>450</v>
      </c>
      <c r="I80" s="180"/>
      <c r="J80" s="157">
        <v>0</v>
      </c>
      <c r="K80" s="180" t="s">
        <v>449</v>
      </c>
      <c r="L80" s="180"/>
      <c r="M80" s="159">
        <v>0</v>
      </c>
      <c r="N80" s="62"/>
      <c r="O80" s="9"/>
    </row>
    <row r="81" spans="2:15" s="51" customFormat="1" ht="18.75" customHeight="1">
      <c r="B81" s="179" t="s">
        <v>448</v>
      </c>
      <c r="C81" s="180"/>
      <c r="D81" s="154">
        <v>0</v>
      </c>
      <c r="E81" s="180" t="s">
        <v>447</v>
      </c>
      <c r="F81" s="180"/>
      <c r="G81" s="154">
        <v>0</v>
      </c>
      <c r="H81" s="180" t="s">
        <v>446</v>
      </c>
      <c r="I81" s="180"/>
      <c r="J81" s="154">
        <v>0</v>
      </c>
      <c r="K81" s="180" t="s">
        <v>445</v>
      </c>
      <c r="L81" s="180"/>
      <c r="M81" s="159">
        <v>0</v>
      </c>
      <c r="N81" s="62"/>
      <c r="O81" s="166"/>
    </row>
    <row r="82" spans="2:15" s="51" customFormat="1" ht="18.75" customHeight="1">
      <c r="B82" s="206" t="s">
        <v>444</v>
      </c>
      <c r="C82" s="188"/>
      <c r="D82" s="155">
        <v>0</v>
      </c>
      <c r="E82" s="188" t="s">
        <v>443</v>
      </c>
      <c r="F82" s="188"/>
      <c r="G82" s="155">
        <v>0</v>
      </c>
      <c r="H82" s="188" t="s">
        <v>442</v>
      </c>
      <c r="I82" s="188"/>
      <c r="J82" s="155">
        <v>0</v>
      </c>
      <c r="K82" s="188"/>
      <c r="L82" s="188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1.25">
      <c r="B84" s="10" t="s">
        <v>441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81" t="s">
        <v>440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3"/>
      <c r="O85" s="7"/>
    </row>
    <row r="86" spans="2:15" s="51" customFormat="1" ht="12" customHeight="1">
      <c r="B86" s="176" t="s">
        <v>439</v>
      </c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1" customFormat="1" ht="12" customHeight="1">
      <c r="B87" s="176" t="s">
        <v>438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1" customFormat="1" ht="12" customHeight="1">
      <c r="B88" s="176" t="s">
        <v>437</v>
      </c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1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1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1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1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1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1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1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1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1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1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1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1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="130" zoomScaleNormal="130" workbookViewId="0" topLeftCell="A19">
      <selection activeCell="B88" sqref="B88:N88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44108</v>
      </c>
      <c r="D3" s="231"/>
      <c r="E3" s="12"/>
      <c r="F3" s="12"/>
      <c r="G3" s="12"/>
      <c r="H3" s="11"/>
      <c r="I3" s="11"/>
      <c r="J3" s="11"/>
      <c r="K3" s="108" t="s">
        <v>856</v>
      </c>
      <c r="L3" s="167">
        <f>(M31-(M32+M33))/M31*100</f>
        <v>100</v>
      </c>
      <c r="M3" s="109" t="s">
        <v>855</v>
      </c>
      <c r="N3" s="16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854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853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852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851</v>
      </c>
    </row>
    <row r="9" spans="1:14" s="2" customFormat="1" ht="13.5" customHeight="1">
      <c r="A9" s="11"/>
      <c r="B9" s="17" t="s">
        <v>8</v>
      </c>
      <c r="C9" s="25">
        <v>0.3993055555555556</v>
      </c>
      <c r="D9" s="26">
        <v>1.8</v>
      </c>
      <c r="E9" s="26">
        <v>17.4</v>
      </c>
      <c r="F9" s="26">
        <v>40.7</v>
      </c>
      <c r="G9" s="27" t="s">
        <v>643</v>
      </c>
      <c r="H9" s="26">
        <v>1.7</v>
      </c>
      <c r="I9" s="28">
        <v>98</v>
      </c>
      <c r="J9" s="29">
        <v>0</v>
      </c>
      <c r="K9" s="11"/>
      <c r="L9" s="21">
        <v>2</v>
      </c>
      <c r="M9" s="73" t="s">
        <v>2</v>
      </c>
      <c r="N9" s="74" t="s">
        <v>850</v>
      </c>
    </row>
    <row r="10" spans="1:15" s="2" customFormat="1" ht="13.5" customHeight="1">
      <c r="A10" s="11"/>
      <c r="B10" s="17" t="s">
        <v>849</v>
      </c>
      <c r="C10" s="25">
        <v>0.5833333333333334</v>
      </c>
      <c r="D10" s="26">
        <v>1.7</v>
      </c>
      <c r="E10" s="26">
        <v>16.8</v>
      </c>
      <c r="F10" s="26">
        <v>41.4</v>
      </c>
      <c r="G10" s="27" t="s">
        <v>848</v>
      </c>
      <c r="H10" s="26">
        <v>2.1</v>
      </c>
      <c r="I10" s="11"/>
      <c r="J10" s="30">
        <v>0</v>
      </c>
      <c r="K10" s="11"/>
      <c r="L10" s="21">
        <v>4</v>
      </c>
      <c r="M10" s="73" t="s">
        <v>33</v>
      </c>
      <c r="N10" s="22" t="s">
        <v>847</v>
      </c>
      <c r="O10" s="3"/>
    </row>
    <row r="11" spans="1:15" s="2" customFormat="1" ht="13.5" customHeight="1" thickBot="1">
      <c r="A11" s="11"/>
      <c r="B11" s="31" t="s">
        <v>9</v>
      </c>
      <c r="C11" s="32">
        <v>0.7638888888888888</v>
      </c>
      <c r="D11" s="33">
        <v>2.5</v>
      </c>
      <c r="E11" s="33">
        <v>11.5</v>
      </c>
      <c r="F11" s="33">
        <v>67.7</v>
      </c>
      <c r="G11" s="27" t="s">
        <v>846</v>
      </c>
      <c r="H11" s="33">
        <v>2.4</v>
      </c>
      <c r="I11" s="11"/>
      <c r="J11" s="168">
        <v>0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24.364583333333332</v>
      </c>
      <c r="D12" s="36">
        <f>AVERAGE(D9:D11)</f>
        <v>2</v>
      </c>
      <c r="E12" s="36">
        <f>AVERAGE(E9:E11)</f>
        <v>15.233333333333334</v>
      </c>
      <c r="F12" s="37">
        <f>AVERAGE(F9:F11)</f>
        <v>49.93333333333334</v>
      </c>
      <c r="G12" s="11"/>
      <c r="H12" s="38">
        <f>AVERAGE(H9:H11)</f>
        <v>2.0666666666666664</v>
      </c>
      <c r="I12" s="11"/>
      <c r="J12" s="39">
        <f>AVERAGE(J9:J11)</f>
        <v>0</v>
      </c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170"/>
      <c r="I14" s="170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845</v>
      </c>
      <c r="D15" s="41" t="s">
        <v>844</v>
      </c>
      <c r="E15" s="41" t="s">
        <v>843</v>
      </c>
      <c r="F15" s="41" t="s">
        <v>842</v>
      </c>
      <c r="G15" s="41" t="s">
        <v>841</v>
      </c>
      <c r="H15" s="41" t="s">
        <v>840</v>
      </c>
      <c r="I15" s="41" t="s">
        <v>839</v>
      </c>
      <c r="J15" s="41" t="s">
        <v>838</v>
      </c>
      <c r="K15" s="41" t="s">
        <v>82</v>
      </c>
      <c r="L15" s="41" t="s">
        <v>837</v>
      </c>
      <c r="M15" s="41" t="s">
        <v>836</v>
      </c>
      <c r="N15" s="40" t="s">
        <v>835</v>
      </c>
    </row>
    <row r="16" spans="1:14" s="2" customFormat="1" ht="18.75" customHeight="1">
      <c r="A16" s="11"/>
      <c r="B16" s="63" t="s">
        <v>11</v>
      </c>
      <c r="C16" s="163" t="s">
        <v>834</v>
      </c>
      <c r="D16" s="163" t="s">
        <v>629</v>
      </c>
      <c r="E16" s="163" t="s">
        <v>833</v>
      </c>
      <c r="F16" s="163" t="s">
        <v>832</v>
      </c>
      <c r="G16" s="163" t="s">
        <v>808</v>
      </c>
      <c r="H16" s="163" t="s">
        <v>831</v>
      </c>
      <c r="I16" s="163" t="s">
        <v>860</v>
      </c>
      <c r="J16" s="163"/>
      <c r="K16" s="163"/>
      <c r="L16" s="163"/>
      <c r="M16" s="163"/>
      <c r="N16" s="163" t="s">
        <v>73</v>
      </c>
    </row>
    <row r="17" spans="1:14" s="2" customFormat="1" ht="13.5" customHeight="1">
      <c r="A17" s="11"/>
      <c r="B17" s="63" t="s">
        <v>18</v>
      </c>
      <c r="C17" s="25">
        <v>0.3277777777777778</v>
      </c>
      <c r="D17" s="25">
        <v>0.3298611111111111</v>
      </c>
      <c r="E17" s="25">
        <v>0.375</v>
      </c>
      <c r="F17" s="25">
        <v>0.48680555555555555</v>
      </c>
      <c r="G17" s="25">
        <v>0.7645833333333334</v>
      </c>
      <c r="H17" s="25">
        <v>0.7923611111111111</v>
      </c>
      <c r="I17" s="25"/>
      <c r="J17" s="25"/>
      <c r="K17" s="25"/>
      <c r="L17" s="25"/>
      <c r="M17" s="25"/>
      <c r="N17" s="25">
        <v>0.8076388888888889</v>
      </c>
    </row>
    <row r="18" spans="1:14" s="2" customFormat="1" ht="13.5" customHeight="1">
      <c r="A18" s="11"/>
      <c r="B18" s="63" t="s">
        <v>12</v>
      </c>
      <c r="C18" s="43">
        <v>38091</v>
      </c>
      <c r="D18" s="42">
        <v>38092</v>
      </c>
      <c r="E18" s="42">
        <v>38107</v>
      </c>
      <c r="F18" s="42">
        <v>38180</v>
      </c>
      <c r="G18" s="42">
        <v>38362</v>
      </c>
      <c r="H18" s="42">
        <v>38376</v>
      </c>
      <c r="I18" s="42"/>
      <c r="J18" s="42"/>
      <c r="K18" s="42"/>
      <c r="L18" s="42"/>
      <c r="M18" s="42"/>
      <c r="N18" s="42">
        <v>38389</v>
      </c>
    </row>
    <row r="19" spans="1:14" s="2" customFormat="1" ht="13.5" customHeight="1" thickBot="1">
      <c r="A19" s="11"/>
      <c r="B19" s="64" t="s">
        <v>13</v>
      </c>
      <c r="C19" s="135"/>
      <c r="D19" s="43">
        <v>38104</v>
      </c>
      <c r="E19" s="43">
        <v>38179</v>
      </c>
      <c r="F19" s="43">
        <v>38361</v>
      </c>
      <c r="G19" s="43">
        <v>38375</v>
      </c>
      <c r="H19" s="43">
        <v>38388</v>
      </c>
      <c r="I19" s="43"/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830</v>
      </c>
      <c r="C20" s="137"/>
      <c r="D20" s="138">
        <f aca="true" t="shared" si="0" ref="D20:M20">IF(ISNUMBER(D18),D19-D18+1,"")</f>
        <v>13</v>
      </c>
      <c r="E20" s="44">
        <f t="shared" si="0"/>
        <v>73</v>
      </c>
      <c r="F20" s="44">
        <f t="shared" si="0"/>
        <v>182</v>
      </c>
      <c r="G20" s="44">
        <f t="shared" si="0"/>
        <v>14</v>
      </c>
      <c r="H20" s="44">
        <f t="shared" si="0"/>
        <v>13</v>
      </c>
      <c r="I20" s="44">
        <f t="shared" si="0"/>
      </c>
      <c r="J20" s="44">
        <f t="shared" si="0"/>
      </c>
      <c r="K20" s="44">
        <f t="shared" si="0"/>
      </c>
      <c r="L20" s="44">
        <f t="shared" si="0"/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829</v>
      </c>
      <c r="C22" s="75" t="s">
        <v>828</v>
      </c>
      <c r="D22" s="76" t="s">
        <v>827</v>
      </c>
      <c r="E22" s="77" t="s">
        <v>826</v>
      </c>
      <c r="F22" s="196" t="s">
        <v>825</v>
      </c>
      <c r="G22" s="197"/>
      <c r="H22" s="198"/>
      <c r="I22" s="81" t="s">
        <v>402</v>
      </c>
      <c r="J22" s="76" t="s">
        <v>617</v>
      </c>
      <c r="K22" s="76" t="s">
        <v>616</v>
      </c>
      <c r="L22" s="196" t="s">
        <v>825</v>
      </c>
      <c r="M22" s="197"/>
      <c r="N22" s="198"/>
    </row>
    <row r="23" spans="1:14" s="2" customFormat="1" ht="18.75" customHeight="1">
      <c r="A23" s="11"/>
      <c r="B23" s="214"/>
      <c r="C23" s="161">
        <v>38097</v>
      </c>
      <c r="D23" s="161">
        <v>38100</v>
      </c>
      <c r="E23" s="20" t="s">
        <v>815</v>
      </c>
      <c r="F23" s="189" t="s">
        <v>824</v>
      </c>
      <c r="G23" s="190"/>
      <c r="H23" s="191"/>
      <c r="I23" s="80">
        <v>38376</v>
      </c>
      <c r="J23" s="20">
        <v>38379</v>
      </c>
      <c r="K23" s="20" t="s">
        <v>823</v>
      </c>
      <c r="L23" s="189" t="s">
        <v>822</v>
      </c>
      <c r="M23" s="190"/>
      <c r="N23" s="191"/>
    </row>
    <row r="24" spans="1:14" s="2" customFormat="1" ht="18.75" customHeight="1">
      <c r="A24" s="11"/>
      <c r="B24" s="214"/>
      <c r="C24" s="162"/>
      <c r="D24" s="162"/>
      <c r="E24" s="78" t="s">
        <v>818</v>
      </c>
      <c r="F24" s="189" t="s">
        <v>814</v>
      </c>
      <c r="G24" s="190"/>
      <c r="H24" s="191"/>
      <c r="I24" s="80"/>
      <c r="J24" s="20"/>
      <c r="K24" s="79" t="s">
        <v>820</v>
      </c>
      <c r="L24" s="189" t="s">
        <v>814</v>
      </c>
      <c r="M24" s="190"/>
      <c r="N24" s="191"/>
    </row>
    <row r="25" spans="1:14" s="2" customFormat="1" ht="18.75" customHeight="1">
      <c r="A25" s="11" t="s">
        <v>821</v>
      </c>
      <c r="B25" s="214"/>
      <c r="C25" s="161">
        <v>38101</v>
      </c>
      <c r="D25" s="161">
        <v>38104</v>
      </c>
      <c r="E25" s="20" t="s">
        <v>820</v>
      </c>
      <c r="F25" s="189" t="s">
        <v>819</v>
      </c>
      <c r="G25" s="190"/>
      <c r="H25" s="191"/>
      <c r="I25" s="80">
        <v>38380</v>
      </c>
      <c r="J25" s="20">
        <v>38383</v>
      </c>
      <c r="K25" s="20" t="s">
        <v>818</v>
      </c>
      <c r="L25" s="189" t="s">
        <v>817</v>
      </c>
      <c r="M25" s="190"/>
      <c r="N25" s="191"/>
    </row>
    <row r="26" spans="1:14" s="2" customFormat="1" ht="18.75" customHeight="1">
      <c r="A26" s="11"/>
      <c r="B26" s="215"/>
      <c r="C26" s="161"/>
      <c r="D26" s="161"/>
      <c r="E26" s="165" t="s">
        <v>816</v>
      </c>
      <c r="F26" s="189" t="s">
        <v>814</v>
      </c>
      <c r="G26" s="190"/>
      <c r="H26" s="191"/>
      <c r="I26" s="80"/>
      <c r="J26" s="20"/>
      <c r="K26" s="20" t="s">
        <v>815</v>
      </c>
      <c r="L26" s="189" t="s">
        <v>814</v>
      </c>
      <c r="M26" s="190"/>
      <c r="N26" s="191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70"/>
    </row>
    <row r="29" spans="1:14" s="2" customFormat="1" ht="13.5" customHeight="1">
      <c r="A29" s="11"/>
      <c r="B29" s="104"/>
      <c r="C29" s="111" t="s">
        <v>16</v>
      </c>
      <c r="D29" s="112" t="s">
        <v>813</v>
      </c>
      <c r="E29" s="112" t="s">
        <v>812</v>
      </c>
      <c r="F29" s="112" t="s">
        <v>811</v>
      </c>
      <c r="G29" s="112" t="s">
        <v>810</v>
      </c>
      <c r="H29" s="112" t="s">
        <v>809</v>
      </c>
      <c r="I29" s="112" t="s">
        <v>808</v>
      </c>
      <c r="J29" s="112" t="s">
        <v>807</v>
      </c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806</v>
      </c>
      <c r="C30" s="123">
        <v>0.09930555555555555</v>
      </c>
      <c r="D30" s="124"/>
      <c r="E30" s="124"/>
      <c r="F30" s="124"/>
      <c r="G30" s="124"/>
      <c r="H30" s="124"/>
      <c r="I30" s="124"/>
      <c r="J30" s="124"/>
      <c r="K30" s="124"/>
      <c r="L30" s="125"/>
      <c r="M30" s="117">
        <f>SUM(C30:L30)</f>
        <v>0.09930555555555555</v>
      </c>
      <c r="N30" s="126">
        <v>0.26458333333333334</v>
      </c>
    </row>
    <row r="31" spans="1:14" s="2" customFormat="1" ht="13.5" customHeight="1">
      <c r="A31" s="11"/>
      <c r="B31" s="106" t="s">
        <v>805</v>
      </c>
      <c r="C31" s="114">
        <v>0.1111111111111111</v>
      </c>
      <c r="D31" s="32">
        <v>0.27638888888888885</v>
      </c>
      <c r="E31" s="32"/>
      <c r="F31" s="32"/>
      <c r="G31" s="32"/>
      <c r="H31" s="32"/>
      <c r="I31" s="32"/>
      <c r="J31" s="32">
        <v>0.02013888888888889</v>
      </c>
      <c r="K31" s="32"/>
      <c r="L31" s="115"/>
      <c r="M31" s="118">
        <f>SUM(C31:L31)</f>
        <v>0.40763888888888883</v>
      </c>
      <c r="N31" s="122"/>
    </row>
    <row r="32" spans="1:15" s="2" customFormat="1" ht="13.5" customHeight="1">
      <c r="A32" s="11"/>
      <c r="B32" s="107" t="s">
        <v>804</v>
      </c>
      <c r="C32" s="130"/>
      <c r="D32" s="131"/>
      <c r="E32" s="131"/>
      <c r="F32" s="131"/>
      <c r="G32" s="131"/>
      <c r="H32" s="131"/>
      <c r="I32" s="131"/>
      <c r="J32" s="131"/>
      <c r="K32" s="131"/>
      <c r="L32" s="132"/>
      <c r="M32" s="133">
        <f>SUM(C32:L32)</f>
        <v>0</v>
      </c>
      <c r="N32" s="120"/>
      <c r="O32" s="4"/>
    </row>
    <row r="33" spans="1:15" s="2" customFormat="1" ht="13.5" customHeight="1" thickBot="1">
      <c r="A33" s="11"/>
      <c r="B33" s="110" t="s">
        <v>803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24" t="s">
        <v>142</v>
      </c>
      <c r="C35" s="194" t="s">
        <v>802</v>
      </c>
      <c r="D35" s="195"/>
      <c r="E35" s="194" t="s">
        <v>801</v>
      </c>
      <c r="F35" s="195"/>
      <c r="G35" s="194" t="s">
        <v>800</v>
      </c>
      <c r="H35" s="195"/>
      <c r="I35" s="194" t="s">
        <v>799</v>
      </c>
      <c r="J35" s="195"/>
      <c r="K35" s="194" t="s">
        <v>798</v>
      </c>
      <c r="L35" s="195"/>
      <c r="M35" s="194" t="s">
        <v>797</v>
      </c>
      <c r="N35" s="195"/>
    </row>
    <row r="36" spans="1:14" s="2" customFormat="1" ht="19.5" customHeight="1">
      <c r="A36" s="11"/>
      <c r="B36" s="225"/>
      <c r="C36" s="194" t="s">
        <v>796</v>
      </c>
      <c r="D36" s="195"/>
      <c r="E36" s="194" t="s">
        <v>795</v>
      </c>
      <c r="F36" s="195"/>
      <c r="G36" s="194" t="s">
        <v>794</v>
      </c>
      <c r="H36" s="195"/>
      <c r="I36" s="194" t="s">
        <v>793</v>
      </c>
      <c r="J36" s="195"/>
      <c r="K36" s="194" t="s">
        <v>792</v>
      </c>
      <c r="L36" s="195"/>
      <c r="M36" s="194" t="s">
        <v>791</v>
      </c>
      <c r="N36" s="195"/>
    </row>
    <row r="37" spans="1:14" s="2" customFormat="1" ht="19.5" customHeight="1">
      <c r="A37" s="11"/>
      <c r="B37" s="225"/>
      <c r="C37" s="194" t="s">
        <v>790</v>
      </c>
      <c r="D37" s="195"/>
      <c r="E37" s="194" t="s">
        <v>789</v>
      </c>
      <c r="F37" s="195"/>
      <c r="G37" s="194" t="s">
        <v>788</v>
      </c>
      <c r="H37" s="195"/>
      <c r="I37" s="194" t="s">
        <v>787</v>
      </c>
      <c r="J37" s="195"/>
      <c r="K37" s="194" t="s">
        <v>786</v>
      </c>
      <c r="L37" s="195"/>
      <c r="M37" s="194" t="s">
        <v>785</v>
      </c>
      <c r="N37" s="195"/>
    </row>
    <row r="38" spans="1:14" s="2" customFormat="1" ht="19.5" customHeight="1">
      <c r="A38" s="11"/>
      <c r="B38" s="225"/>
      <c r="C38" s="194" t="s">
        <v>784</v>
      </c>
      <c r="D38" s="195"/>
      <c r="E38" s="194" t="s">
        <v>783</v>
      </c>
      <c r="F38" s="195"/>
      <c r="G38" s="194" t="s">
        <v>782</v>
      </c>
      <c r="H38" s="195"/>
      <c r="I38" s="194" t="s">
        <v>781</v>
      </c>
      <c r="J38" s="195"/>
      <c r="K38" s="194" t="s">
        <v>780</v>
      </c>
      <c r="L38" s="195"/>
      <c r="M38" s="194" t="s">
        <v>779</v>
      </c>
      <c r="N38" s="195"/>
    </row>
    <row r="39" spans="1:14" s="2" customFormat="1" ht="19.5" customHeight="1">
      <c r="A39" s="11"/>
      <c r="B39" s="225"/>
      <c r="C39" s="194" t="s">
        <v>778</v>
      </c>
      <c r="D39" s="195"/>
      <c r="E39" s="194" t="s">
        <v>777</v>
      </c>
      <c r="F39" s="195"/>
      <c r="G39" s="194" t="s">
        <v>776</v>
      </c>
      <c r="H39" s="195"/>
      <c r="I39" s="194" t="s">
        <v>775</v>
      </c>
      <c r="J39" s="195"/>
      <c r="K39" s="194" t="s">
        <v>774</v>
      </c>
      <c r="L39" s="195"/>
      <c r="M39" s="194" t="s">
        <v>773</v>
      </c>
      <c r="N39" s="195"/>
    </row>
    <row r="40" spans="1:14" s="2" customFormat="1" ht="19.5" customHeight="1">
      <c r="A40" s="11"/>
      <c r="B40" s="225"/>
      <c r="C40" s="194" t="s">
        <v>772</v>
      </c>
      <c r="D40" s="195"/>
      <c r="E40" s="194" t="s">
        <v>771</v>
      </c>
      <c r="F40" s="195"/>
      <c r="G40" s="194" t="s">
        <v>770</v>
      </c>
      <c r="H40" s="195"/>
      <c r="I40" s="194" t="s">
        <v>769</v>
      </c>
      <c r="J40" s="195"/>
      <c r="K40" s="194" t="s">
        <v>768</v>
      </c>
      <c r="L40" s="195"/>
      <c r="M40" s="194" t="s">
        <v>767</v>
      </c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6"/>
      <c r="C42" s="47"/>
      <c r="D42" s="48"/>
      <c r="E42" s="47"/>
      <c r="F42" s="47"/>
      <c r="G42" s="47"/>
      <c r="H42" s="47"/>
      <c r="I42" s="47"/>
      <c r="J42" s="47"/>
      <c r="K42" s="47"/>
      <c r="L42" s="47"/>
      <c r="M42" s="47"/>
      <c r="N42" s="11"/>
    </row>
    <row r="43" spans="1:14" s="2" customFormat="1" ht="15">
      <c r="A43" s="11"/>
      <c r="B43" s="193" t="s">
        <v>766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187" t="s">
        <v>765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</row>
    <row r="45" spans="1:14" s="2" customFormat="1" ht="12" customHeight="1">
      <c r="A45" s="170">
        <v>0.5395833333333333</v>
      </c>
      <c r="B45" s="173" t="s">
        <v>857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5"/>
    </row>
    <row r="46" spans="1:14" s="2" customFormat="1" ht="12" customHeight="1">
      <c r="A46" s="11"/>
      <c r="B46" s="173" t="s">
        <v>764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 t="s">
        <v>858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 t="s">
        <v>763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5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27" t="s">
        <v>762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1" customFormat="1" ht="11.25">
      <c r="B55" s="10" t="s">
        <v>761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760</v>
      </c>
      <c r="N55" s="88" t="s">
        <v>759</v>
      </c>
      <c r="O55" s="7"/>
    </row>
    <row r="56" spans="2:15" s="53" customFormat="1" ht="21.75" customHeight="1">
      <c r="B56" s="71" t="s">
        <v>758</v>
      </c>
      <c r="C56" s="89" t="s">
        <v>756</v>
      </c>
      <c r="D56" s="89" t="s">
        <v>755</v>
      </c>
      <c r="E56" s="92" t="s">
        <v>757</v>
      </c>
      <c r="F56" s="89" t="s">
        <v>756</v>
      </c>
      <c r="G56" s="93" t="s">
        <v>755</v>
      </c>
      <c r="H56" s="93" t="s">
        <v>754</v>
      </c>
      <c r="I56" s="93" t="s">
        <v>753</v>
      </c>
      <c r="J56" s="219" t="s">
        <v>752</v>
      </c>
      <c r="K56" s="220"/>
      <c r="L56" s="221"/>
      <c r="M56" s="222" t="s">
        <v>751</v>
      </c>
      <c r="N56" s="223"/>
      <c r="O56" s="8"/>
    </row>
    <row r="57" spans="2:15" s="51" customFormat="1" ht="22.5" customHeight="1">
      <c r="B57" s="98" t="s">
        <v>750</v>
      </c>
      <c r="C57" s="55">
        <v>-156.5</v>
      </c>
      <c r="D57" s="55">
        <v>-162.3</v>
      </c>
      <c r="E57" s="96" t="s">
        <v>749</v>
      </c>
      <c r="F57" s="55">
        <v>26.9</v>
      </c>
      <c r="G57" s="55">
        <v>22.5</v>
      </c>
      <c r="H57" s="97" t="s">
        <v>748</v>
      </c>
      <c r="I57" s="142">
        <v>1</v>
      </c>
      <c r="J57" s="56" t="s">
        <v>747</v>
      </c>
      <c r="K57" s="207">
        <v>7.2</v>
      </c>
      <c r="L57" s="208"/>
      <c r="M57" s="207" t="s">
        <v>742</v>
      </c>
      <c r="N57" s="209"/>
      <c r="O57" s="7"/>
    </row>
    <row r="58" spans="2:15" s="51" customFormat="1" ht="22.5" customHeight="1">
      <c r="B58" s="98" t="s">
        <v>746</v>
      </c>
      <c r="C58" s="55">
        <v>-151.7</v>
      </c>
      <c r="D58" s="55">
        <v>-157.6</v>
      </c>
      <c r="E58" s="97" t="s">
        <v>745</v>
      </c>
      <c r="F58" s="142">
        <v>17</v>
      </c>
      <c r="G58" s="142">
        <v>29</v>
      </c>
      <c r="H58" s="97" t="s">
        <v>744</v>
      </c>
      <c r="I58" s="142">
        <v>0</v>
      </c>
      <c r="J58" s="56" t="s">
        <v>743</v>
      </c>
      <c r="K58" s="207">
        <v>7.2</v>
      </c>
      <c r="L58" s="208"/>
      <c r="M58" s="207" t="s">
        <v>742</v>
      </c>
      <c r="N58" s="209"/>
      <c r="O58" s="7"/>
    </row>
    <row r="59" spans="2:15" s="51" customFormat="1" ht="22.5" customHeight="1">
      <c r="B59" s="98" t="s">
        <v>741</v>
      </c>
      <c r="C59" s="55">
        <v>-209</v>
      </c>
      <c r="D59" s="55">
        <v>-211.1</v>
      </c>
      <c r="E59" s="97" t="s">
        <v>164</v>
      </c>
      <c r="F59" s="57">
        <v>20</v>
      </c>
      <c r="G59" s="57">
        <v>20</v>
      </c>
      <c r="H59" s="97" t="s">
        <v>740</v>
      </c>
      <c r="I59" s="142">
        <v>0</v>
      </c>
      <c r="J59" s="58" t="s">
        <v>739</v>
      </c>
      <c r="K59" s="207">
        <v>7.2</v>
      </c>
      <c r="L59" s="208"/>
      <c r="M59" s="207" t="s">
        <v>738</v>
      </c>
      <c r="N59" s="209"/>
      <c r="O59" s="7"/>
    </row>
    <row r="60" spans="2:15" s="51" customFormat="1" ht="22.5" customHeight="1">
      <c r="B60" s="98" t="s">
        <v>737</v>
      </c>
      <c r="C60" s="55">
        <v>-114.8</v>
      </c>
      <c r="D60" s="55">
        <v>-125.5</v>
      </c>
      <c r="E60" s="97" t="s">
        <v>736</v>
      </c>
      <c r="F60" s="57">
        <v>50</v>
      </c>
      <c r="G60" s="57">
        <v>45</v>
      </c>
      <c r="H60" s="97" t="s">
        <v>735</v>
      </c>
      <c r="I60" s="142">
        <v>0</v>
      </c>
      <c r="J60" s="56" t="s">
        <v>734</v>
      </c>
      <c r="K60" s="207">
        <v>7.2</v>
      </c>
      <c r="L60" s="208"/>
      <c r="M60" s="207" t="s">
        <v>733</v>
      </c>
      <c r="N60" s="209"/>
      <c r="O60" s="7"/>
    </row>
    <row r="61" spans="2:15" s="51" customFormat="1" ht="22.5" customHeight="1">
      <c r="B61" s="98" t="s">
        <v>732</v>
      </c>
      <c r="C61" s="55">
        <v>32.2</v>
      </c>
      <c r="D61" s="55">
        <v>20.2</v>
      </c>
      <c r="E61" s="97" t="s">
        <v>731</v>
      </c>
      <c r="F61" s="57">
        <v>50</v>
      </c>
      <c r="G61" s="57">
        <v>45</v>
      </c>
      <c r="H61" s="96" t="s">
        <v>730</v>
      </c>
      <c r="I61" s="144">
        <v>2</v>
      </c>
      <c r="J61" s="210" t="s">
        <v>729</v>
      </c>
      <c r="K61" s="184"/>
      <c r="L61" s="185"/>
      <c r="M61" s="185"/>
      <c r="N61" s="186"/>
      <c r="O61" s="7"/>
    </row>
    <row r="62" spans="2:15" s="51" customFormat="1" ht="22.5" customHeight="1">
      <c r="B62" s="98" t="s">
        <v>728</v>
      </c>
      <c r="C62" s="55">
        <v>33</v>
      </c>
      <c r="D62" s="55">
        <v>21</v>
      </c>
      <c r="E62" s="97" t="s">
        <v>727</v>
      </c>
      <c r="F62" s="57">
        <v>270</v>
      </c>
      <c r="G62" s="57">
        <v>260</v>
      </c>
      <c r="H62" s="96" t="s">
        <v>726</v>
      </c>
      <c r="I62" s="144">
        <v>0</v>
      </c>
      <c r="J62" s="211"/>
      <c r="K62" s="199"/>
      <c r="L62" s="200"/>
      <c r="M62" s="200"/>
      <c r="N62" s="201"/>
      <c r="O62" s="7"/>
    </row>
    <row r="63" spans="2:15" s="51" customFormat="1" ht="22.5" customHeight="1">
      <c r="B63" s="98" t="s">
        <v>66</v>
      </c>
      <c r="C63" s="55">
        <v>29.2</v>
      </c>
      <c r="D63" s="55">
        <v>17.2</v>
      </c>
      <c r="E63" s="97" t="s">
        <v>725</v>
      </c>
      <c r="F63" s="59" t="s">
        <v>715</v>
      </c>
      <c r="G63" s="59" t="s">
        <v>715</v>
      </c>
      <c r="H63" s="96" t="s">
        <v>724</v>
      </c>
      <c r="I63" s="144">
        <v>0</v>
      </c>
      <c r="J63" s="211"/>
      <c r="K63" s="199"/>
      <c r="L63" s="200"/>
      <c r="M63" s="200"/>
      <c r="N63" s="201"/>
      <c r="O63" s="7"/>
    </row>
    <row r="64" spans="2:15" s="51" customFormat="1" ht="22.5" customHeight="1">
      <c r="B64" s="98" t="s">
        <v>723</v>
      </c>
      <c r="C64" s="55">
        <v>29.8</v>
      </c>
      <c r="D64" s="55">
        <v>18.1</v>
      </c>
      <c r="E64" s="97" t="s">
        <v>722</v>
      </c>
      <c r="F64" s="59">
        <v>0.5</v>
      </c>
      <c r="G64" s="61">
        <v>0.5</v>
      </c>
      <c r="H64" s="101"/>
      <c r="I64" s="87"/>
      <c r="J64" s="211"/>
      <c r="K64" s="199"/>
      <c r="L64" s="200"/>
      <c r="M64" s="200"/>
      <c r="N64" s="201"/>
      <c r="O64" s="7"/>
    </row>
    <row r="65" spans="2:15" s="51" customFormat="1" ht="22.5" customHeight="1">
      <c r="B65" s="99" t="s">
        <v>721</v>
      </c>
      <c r="C65" s="60">
        <v>1.71E-05</v>
      </c>
      <c r="D65" s="60">
        <v>1.69E-05</v>
      </c>
      <c r="E65" s="96" t="s">
        <v>720</v>
      </c>
      <c r="F65" s="55">
        <v>25.2</v>
      </c>
      <c r="G65" s="61">
        <v>14.1</v>
      </c>
      <c r="H65" s="97" t="s">
        <v>719</v>
      </c>
      <c r="I65" s="61" t="s">
        <v>715</v>
      </c>
      <c r="J65" s="211"/>
      <c r="K65" s="199"/>
      <c r="L65" s="200"/>
      <c r="M65" s="200"/>
      <c r="N65" s="201"/>
      <c r="O65" s="7"/>
    </row>
    <row r="66" spans="2:15" s="51" customFormat="1" ht="22.5" customHeight="1">
      <c r="B66" s="100" t="s">
        <v>718</v>
      </c>
      <c r="C66" s="72">
        <v>500</v>
      </c>
      <c r="D66" s="134"/>
      <c r="E66" s="102" t="s">
        <v>717</v>
      </c>
      <c r="F66" s="141">
        <v>35.1</v>
      </c>
      <c r="G66" s="169">
        <v>65.2</v>
      </c>
      <c r="H66" s="102" t="s">
        <v>716</v>
      </c>
      <c r="I66" s="143" t="s">
        <v>715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714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713</v>
      </c>
      <c r="C69" s="67" t="s">
        <v>712</v>
      </c>
      <c r="D69" s="67" t="s">
        <v>711</v>
      </c>
      <c r="E69" s="67" t="s">
        <v>710</v>
      </c>
      <c r="F69" s="67" t="s">
        <v>709</v>
      </c>
      <c r="G69" s="67" t="s">
        <v>708</v>
      </c>
      <c r="H69" s="67" t="s">
        <v>707</v>
      </c>
      <c r="I69" s="82" t="s">
        <v>706</v>
      </c>
      <c r="J69" s="67" t="s">
        <v>705</v>
      </c>
      <c r="K69" s="82" t="s">
        <v>704</v>
      </c>
      <c r="L69" s="82" t="s">
        <v>703</v>
      </c>
      <c r="M69" s="67" t="s">
        <v>702</v>
      </c>
      <c r="N69" s="83" t="s">
        <v>701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700</v>
      </c>
      <c r="C71" s="70" t="s">
        <v>699</v>
      </c>
      <c r="D71" s="69" t="s">
        <v>107</v>
      </c>
      <c r="E71" s="70" t="s">
        <v>698</v>
      </c>
      <c r="F71" s="70" t="s">
        <v>697</v>
      </c>
      <c r="G71" s="70" t="s">
        <v>127</v>
      </c>
      <c r="H71" s="70" t="s">
        <v>696</v>
      </c>
      <c r="I71" s="70" t="s">
        <v>695</v>
      </c>
      <c r="J71" s="70" t="s">
        <v>694</v>
      </c>
      <c r="K71" s="70" t="s">
        <v>693</v>
      </c>
      <c r="L71" s="70" t="s">
        <v>692</v>
      </c>
      <c r="M71" s="70" t="s">
        <v>691</v>
      </c>
      <c r="N71" s="86" t="s">
        <v>690</v>
      </c>
    </row>
    <row r="72" spans="1:14" s="2" customFormat="1" ht="24" customHeight="1">
      <c r="A72" s="11"/>
      <c r="B72" s="150">
        <v>0</v>
      </c>
      <c r="C72" s="151">
        <v>1</v>
      </c>
      <c r="D72" s="151">
        <v>0</v>
      </c>
      <c r="E72" s="151">
        <v>0</v>
      </c>
      <c r="F72" s="151">
        <v>0</v>
      </c>
      <c r="G72" s="151">
        <v>2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689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2" t="s">
        <v>688</v>
      </c>
      <c r="C75" s="192"/>
      <c r="D75" s="153">
        <v>0</v>
      </c>
      <c r="E75" s="192" t="s">
        <v>687</v>
      </c>
      <c r="F75" s="192"/>
      <c r="G75" s="156">
        <v>0</v>
      </c>
      <c r="H75" s="192" t="s">
        <v>686</v>
      </c>
      <c r="I75" s="192"/>
      <c r="J75" s="153">
        <v>0</v>
      </c>
      <c r="K75" s="192" t="s">
        <v>685</v>
      </c>
      <c r="L75" s="192"/>
      <c r="M75" s="158">
        <v>1</v>
      </c>
      <c r="N75" s="62"/>
      <c r="O75" s="9"/>
    </row>
    <row r="76" spans="2:15" s="51" customFormat="1" ht="18.75" customHeight="1">
      <c r="B76" s="179" t="s">
        <v>684</v>
      </c>
      <c r="C76" s="180"/>
      <c r="D76" s="154">
        <v>0</v>
      </c>
      <c r="E76" s="180" t="s">
        <v>683</v>
      </c>
      <c r="F76" s="180"/>
      <c r="G76" s="154">
        <v>0</v>
      </c>
      <c r="H76" s="180" t="s">
        <v>173</v>
      </c>
      <c r="I76" s="180"/>
      <c r="J76" s="154">
        <v>0</v>
      </c>
      <c r="K76" s="180" t="s">
        <v>682</v>
      </c>
      <c r="L76" s="180"/>
      <c r="M76" s="159">
        <v>0</v>
      </c>
      <c r="N76" s="62"/>
      <c r="O76" s="9"/>
    </row>
    <row r="77" spans="2:15" s="51" customFormat="1" ht="18.75" customHeight="1">
      <c r="B77" s="179" t="s">
        <v>681</v>
      </c>
      <c r="C77" s="180"/>
      <c r="D77" s="154">
        <v>0</v>
      </c>
      <c r="E77" s="180" t="s">
        <v>680</v>
      </c>
      <c r="F77" s="180"/>
      <c r="G77" s="154">
        <v>0</v>
      </c>
      <c r="H77" s="180" t="s">
        <v>679</v>
      </c>
      <c r="I77" s="180"/>
      <c r="J77" s="157">
        <v>0</v>
      </c>
      <c r="K77" s="180" t="s">
        <v>678</v>
      </c>
      <c r="L77" s="180"/>
      <c r="M77" s="159">
        <v>0</v>
      </c>
      <c r="N77" s="62"/>
      <c r="O77" s="9"/>
    </row>
    <row r="78" spans="2:15" s="51" customFormat="1" ht="18.75" customHeight="1">
      <c r="B78" s="179" t="s">
        <v>677</v>
      </c>
      <c r="C78" s="180"/>
      <c r="D78" s="154">
        <v>0</v>
      </c>
      <c r="E78" s="180" t="s">
        <v>676</v>
      </c>
      <c r="F78" s="180"/>
      <c r="G78" s="154">
        <v>0</v>
      </c>
      <c r="H78" s="180" t="s">
        <v>675</v>
      </c>
      <c r="I78" s="180"/>
      <c r="J78" s="154">
        <v>0</v>
      </c>
      <c r="K78" s="180" t="s">
        <v>674</v>
      </c>
      <c r="L78" s="180"/>
      <c r="M78" s="159">
        <v>0</v>
      </c>
      <c r="N78" s="62"/>
      <c r="O78" s="9"/>
    </row>
    <row r="79" spans="2:15" s="51" customFormat="1" ht="18.75" customHeight="1">
      <c r="B79" s="179" t="s">
        <v>673</v>
      </c>
      <c r="C79" s="180"/>
      <c r="D79" s="154">
        <v>0</v>
      </c>
      <c r="E79" s="180" t="s">
        <v>672</v>
      </c>
      <c r="F79" s="180"/>
      <c r="G79" s="154">
        <v>0</v>
      </c>
      <c r="H79" s="180" t="s">
        <v>671</v>
      </c>
      <c r="I79" s="180"/>
      <c r="J79" s="157">
        <v>0</v>
      </c>
      <c r="K79" s="180" t="s">
        <v>670</v>
      </c>
      <c r="L79" s="180"/>
      <c r="M79" s="159">
        <v>0</v>
      </c>
      <c r="N79" s="62"/>
      <c r="O79" s="9"/>
    </row>
    <row r="80" spans="2:15" s="51" customFormat="1" ht="18.75" customHeight="1">
      <c r="B80" s="179" t="s">
        <v>669</v>
      </c>
      <c r="C80" s="180"/>
      <c r="D80" s="154">
        <v>0</v>
      </c>
      <c r="E80" s="180" t="s">
        <v>668</v>
      </c>
      <c r="F80" s="180"/>
      <c r="G80" s="154">
        <v>0</v>
      </c>
      <c r="H80" s="180" t="s">
        <v>667</v>
      </c>
      <c r="I80" s="180"/>
      <c r="J80" s="157">
        <v>0</v>
      </c>
      <c r="K80" s="180" t="s">
        <v>666</v>
      </c>
      <c r="L80" s="180"/>
      <c r="M80" s="159">
        <v>0</v>
      </c>
      <c r="N80" s="62"/>
      <c r="O80" s="9"/>
    </row>
    <row r="81" spans="2:15" s="51" customFormat="1" ht="18.75" customHeight="1">
      <c r="B81" s="179" t="s">
        <v>665</v>
      </c>
      <c r="C81" s="180"/>
      <c r="D81" s="154">
        <v>0</v>
      </c>
      <c r="E81" s="180" t="s">
        <v>664</v>
      </c>
      <c r="F81" s="180"/>
      <c r="G81" s="154">
        <v>0</v>
      </c>
      <c r="H81" s="180" t="s">
        <v>663</v>
      </c>
      <c r="I81" s="180"/>
      <c r="J81" s="154">
        <v>0</v>
      </c>
      <c r="K81" s="180" t="s">
        <v>662</v>
      </c>
      <c r="L81" s="180"/>
      <c r="M81" s="159">
        <v>0</v>
      </c>
      <c r="N81" s="62"/>
      <c r="O81" s="166"/>
    </row>
    <row r="82" spans="2:15" s="51" customFormat="1" ht="18.75" customHeight="1">
      <c r="B82" s="206" t="s">
        <v>661</v>
      </c>
      <c r="C82" s="188"/>
      <c r="D82" s="155">
        <v>0</v>
      </c>
      <c r="E82" s="188" t="s">
        <v>660</v>
      </c>
      <c r="F82" s="188"/>
      <c r="G82" s="155">
        <v>0</v>
      </c>
      <c r="H82" s="188" t="s">
        <v>182</v>
      </c>
      <c r="I82" s="188"/>
      <c r="J82" s="155">
        <v>0</v>
      </c>
      <c r="K82" s="188"/>
      <c r="L82" s="188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1.25">
      <c r="B84" s="10" t="s">
        <v>659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81" t="s">
        <v>658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3"/>
      <c r="O85" s="7"/>
    </row>
    <row r="86" spans="2:15" s="51" customFormat="1" ht="12" customHeight="1">
      <c r="B86" s="176" t="s">
        <v>859</v>
      </c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1" customFormat="1" ht="12" customHeight="1">
      <c r="B87" s="176" t="s">
        <v>657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1" customFormat="1" ht="12" customHeight="1">
      <c r="B88" s="176" t="s">
        <v>656</v>
      </c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1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1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1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1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1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1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1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1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1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1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1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1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0"/>
  <sheetViews>
    <sheetView zoomScale="130" zoomScaleNormal="130" workbookViewId="0" topLeftCell="A11">
      <selection activeCell="B47" sqref="B47:N47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44109</v>
      </c>
      <c r="D3" s="231"/>
      <c r="E3" s="12"/>
      <c r="F3" s="12"/>
      <c r="G3" s="12"/>
      <c r="H3" s="11"/>
      <c r="I3" s="11"/>
      <c r="J3" s="11"/>
      <c r="K3" s="108" t="s">
        <v>856</v>
      </c>
      <c r="L3" s="167">
        <f>(M31-(M32+M33))/M31*100</f>
        <v>100</v>
      </c>
      <c r="M3" s="109" t="s">
        <v>1048</v>
      </c>
      <c r="N3" s="16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1047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1046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1045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1044</v>
      </c>
    </row>
    <row r="9" spans="1:14" s="2" customFormat="1" ht="13.5" customHeight="1">
      <c r="A9" s="11"/>
      <c r="B9" s="17" t="s">
        <v>8</v>
      </c>
      <c r="C9" s="25">
        <v>0.39999999999999997</v>
      </c>
      <c r="D9" s="26">
        <v>1.8</v>
      </c>
      <c r="E9" s="26">
        <v>17.8</v>
      </c>
      <c r="F9" s="26">
        <v>49.7</v>
      </c>
      <c r="G9" s="27" t="s">
        <v>1043</v>
      </c>
      <c r="H9" s="26">
        <v>1.4</v>
      </c>
      <c r="I9" s="28">
        <v>89</v>
      </c>
      <c r="J9" s="29">
        <v>0</v>
      </c>
      <c r="K9" s="11"/>
      <c r="L9" s="21">
        <v>2</v>
      </c>
      <c r="M9" s="73" t="s">
        <v>2</v>
      </c>
      <c r="N9" s="74" t="s">
        <v>647</v>
      </c>
    </row>
    <row r="10" spans="1:15" s="2" customFormat="1" ht="13.5" customHeight="1">
      <c r="A10" s="11"/>
      <c r="B10" s="17" t="s">
        <v>1042</v>
      </c>
      <c r="C10" s="25">
        <v>0.5833333333333334</v>
      </c>
      <c r="D10" s="26">
        <v>1.8</v>
      </c>
      <c r="E10" s="26">
        <v>16.7</v>
      </c>
      <c r="F10" s="26">
        <v>48.3</v>
      </c>
      <c r="G10" s="27" t="s">
        <v>1041</v>
      </c>
      <c r="H10" s="26">
        <v>1.7</v>
      </c>
      <c r="I10" s="11"/>
      <c r="J10" s="30">
        <v>1</v>
      </c>
      <c r="K10" s="11"/>
      <c r="L10" s="21">
        <v>4</v>
      </c>
      <c r="M10" s="73" t="s">
        <v>33</v>
      </c>
      <c r="N10" s="22" t="s">
        <v>644</v>
      </c>
      <c r="O10" s="3"/>
    </row>
    <row r="11" spans="1:15" s="2" customFormat="1" ht="13.5" customHeight="1" thickBot="1">
      <c r="A11" s="11"/>
      <c r="B11" s="31" t="s">
        <v>9</v>
      </c>
      <c r="C11" s="32">
        <v>0.7625000000000001</v>
      </c>
      <c r="D11" s="33">
        <v>1.8</v>
      </c>
      <c r="E11" s="33">
        <v>16.6</v>
      </c>
      <c r="F11" s="33">
        <v>43.3</v>
      </c>
      <c r="G11" s="27" t="s">
        <v>1040</v>
      </c>
      <c r="H11" s="33">
        <v>4.2</v>
      </c>
      <c r="I11" s="11"/>
      <c r="J11" s="168">
        <v>0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24.3625</v>
      </c>
      <c r="D12" s="36">
        <f>AVERAGE(D9:D11)</f>
        <v>1.8</v>
      </c>
      <c r="E12" s="36">
        <f>AVERAGE(E9:E11)</f>
        <v>17.033333333333335</v>
      </c>
      <c r="F12" s="37">
        <f>AVERAGE(F9:F11)</f>
        <v>47.1</v>
      </c>
      <c r="G12" s="11"/>
      <c r="H12" s="38">
        <f>AVERAGE(H9:H11)</f>
        <v>2.433333333333333</v>
      </c>
      <c r="I12" s="11"/>
      <c r="J12" s="39">
        <f>AVERAGE(J9:J11)</f>
        <v>0.3333333333333333</v>
      </c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170"/>
      <c r="I14" s="170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1039</v>
      </c>
      <c r="D15" s="41" t="s">
        <v>1038</v>
      </c>
      <c r="E15" s="41" t="s">
        <v>1037</v>
      </c>
      <c r="F15" s="41" t="s">
        <v>1036</v>
      </c>
      <c r="G15" s="41" t="s">
        <v>1035</v>
      </c>
      <c r="H15" s="41" t="s">
        <v>1034</v>
      </c>
      <c r="I15" s="41" t="s">
        <v>80</v>
      </c>
      <c r="J15" s="41" t="s">
        <v>635</v>
      </c>
      <c r="K15" s="41" t="s">
        <v>1033</v>
      </c>
      <c r="L15" s="41" t="s">
        <v>1032</v>
      </c>
      <c r="M15" s="41" t="s">
        <v>1031</v>
      </c>
      <c r="N15" s="40" t="s">
        <v>1030</v>
      </c>
    </row>
    <row r="16" spans="1:14" s="2" customFormat="1" ht="18.75" customHeight="1">
      <c r="A16" s="11"/>
      <c r="B16" s="63" t="s">
        <v>11</v>
      </c>
      <c r="C16" s="163" t="s">
        <v>1025</v>
      </c>
      <c r="D16" s="163" t="s">
        <v>1029</v>
      </c>
      <c r="E16" s="163" t="s">
        <v>1028</v>
      </c>
      <c r="F16" s="163" t="s">
        <v>1027</v>
      </c>
      <c r="G16" s="163" t="s">
        <v>1009</v>
      </c>
      <c r="H16" s="163" t="s">
        <v>1027</v>
      </c>
      <c r="I16" s="163" t="s">
        <v>407</v>
      </c>
      <c r="J16" s="163" t="s">
        <v>1026</v>
      </c>
      <c r="K16" s="163"/>
      <c r="L16" s="163"/>
      <c r="M16" s="163"/>
      <c r="N16" s="163" t="s">
        <v>1025</v>
      </c>
    </row>
    <row r="17" spans="1:14" s="2" customFormat="1" ht="13.5" customHeight="1">
      <c r="A17" s="11"/>
      <c r="B17" s="63" t="s">
        <v>18</v>
      </c>
      <c r="C17" s="25">
        <v>0.3444444444444445</v>
      </c>
      <c r="D17" s="25">
        <v>0.3458333333333334</v>
      </c>
      <c r="E17" s="25">
        <v>0.37916666666666665</v>
      </c>
      <c r="F17" s="25">
        <v>0.49374999999999997</v>
      </c>
      <c r="G17" s="25">
        <v>0.5437500000000001</v>
      </c>
      <c r="H17" s="25">
        <v>0.5833333333333334</v>
      </c>
      <c r="I17" s="25">
        <v>0.7625000000000001</v>
      </c>
      <c r="J17" s="25">
        <v>0.7868055555555555</v>
      </c>
      <c r="K17" s="25"/>
      <c r="L17" s="25"/>
      <c r="M17" s="25"/>
      <c r="N17" s="25">
        <v>0.7902777777777777</v>
      </c>
    </row>
    <row r="18" spans="1:14" s="2" customFormat="1" ht="13.5" customHeight="1">
      <c r="A18" s="11"/>
      <c r="B18" s="63" t="s">
        <v>12</v>
      </c>
      <c r="C18" s="43">
        <v>38390</v>
      </c>
      <c r="D18" s="42">
        <v>38391</v>
      </c>
      <c r="E18" s="42">
        <v>38400</v>
      </c>
      <c r="F18" s="42">
        <v>38477</v>
      </c>
      <c r="G18" s="42">
        <v>38508</v>
      </c>
      <c r="H18" s="42">
        <v>38532</v>
      </c>
      <c r="I18" s="42">
        <v>38651</v>
      </c>
      <c r="J18" s="42">
        <v>38665</v>
      </c>
      <c r="K18" s="42"/>
      <c r="L18" s="42"/>
      <c r="M18" s="42"/>
      <c r="N18" s="42">
        <v>38670</v>
      </c>
    </row>
    <row r="19" spans="1:14" s="2" customFormat="1" ht="13.5" customHeight="1" thickBot="1">
      <c r="A19" s="11"/>
      <c r="B19" s="64" t="s">
        <v>13</v>
      </c>
      <c r="C19" s="135"/>
      <c r="D19" s="43">
        <v>38395</v>
      </c>
      <c r="E19" s="43">
        <v>38476</v>
      </c>
      <c r="F19" s="43">
        <v>38507</v>
      </c>
      <c r="G19" s="43">
        <v>38531</v>
      </c>
      <c r="H19" s="43">
        <v>38650</v>
      </c>
      <c r="I19" s="43">
        <v>38664</v>
      </c>
      <c r="J19" s="43">
        <v>38669</v>
      </c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136</v>
      </c>
      <c r="C20" s="137"/>
      <c r="D20" s="138">
        <f aca="true" t="shared" si="0" ref="D20:M20">IF(ISNUMBER(D18),D19-D18+1,"")</f>
        <v>5</v>
      </c>
      <c r="E20" s="44">
        <f t="shared" si="0"/>
        <v>77</v>
      </c>
      <c r="F20" s="44">
        <f t="shared" si="0"/>
        <v>31</v>
      </c>
      <c r="G20" s="44">
        <f t="shared" si="0"/>
        <v>24</v>
      </c>
      <c r="H20" s="44">
        <f t="shared" si="0"/>
        <v>119</v>
      </c>
      <c r="I20" s="44">
        <f t="shared" si="0"/>
        <v>14</v>
      </c>
      <c r="J20" s="44">
        <f t="shared" si="0"/>
        <v>5</v>
      </c>
      <c r="K20" s="44">
        <f t="shared" si="0"/>
      </c>
      <c r="L20" s="44">
        <f t="shared" si="0"/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1024</v>
      </c>
      <c r="C22" s="75" t="s">
        <v>1022</v>
      </c>
      <c r="D22" s="76" t="s">
        <v>1023</v>
      </c>
      <c r="E22" s="77" t="s">
        <v>616</v>
      </c>
      <c r="F22" s="196" t="s">
        <v>1021</v>
      </c>
      <c r="G22" s="197"/>
      <c r="H22" s="198"/>
      <c r="I22" s="81" t="s">
        <v>1022</v>
      </c>
      <c r="J22" s="76" t="s">
        <v>617</v>
      </c>
      <c r="K22" s="76" t="s">
        <v>616</v>
      </c>
      <c r="L22" s="196" t="s">
        <v>1021</v>
      </c>
      <c r="M22" s="197"/>
      <c r="N22" s="198"/>
    </row>
    <row r="23" spans="1:14" s="2" customFormat="1" ht="18.75" customHeight="1">
      <c r="A23" s="11"/>
      <c r="B23" s="214"/>
      <c r="C23" s="161"/>
      <c r="D23" s="161"/>
      <c r="E23" s="20" t="s">
        <v>1016</v>
      </c>
      <c r="F23" s="189"/>
      <c r="G23" s="190"/>
      <c r="H23" s="191"/>
      <c r="I23" s="80"/>
      <c r="J23" s="20"/>
      <c r="K23" s="20" t="s">
        <v>1017</v>
      </c>
      <c r="L23" s="189"/>
      <c r="M23" s="190"/>
      <c r="N23" s="191"/>
    </row>
    <row r="24" spans="1:14" s="2" customFormat="1" ht="18.75" customHeight="1">
      <c r="A24" s="11"/>
      <c r="B24" s="214"/>
      <c r="C24" s="162"/>
      <c r="D24" s="162"/>
      <c r="E24" s="78" t="s">
        <v>1018</v>
      </c>
      <c r="F24" s="189"/>
      <c r="G24" s="190"/>
      <c r="H24" s="191"/>
      <c r="I24" s="80"/>
      <c r="J24" s="20"/>
      <c r="K24" s="79" t="s">
        <v>1019</v>
      </c>
      <c r="L24" s="189"/>
      <c r="M24" s="190"/>
      <c r="N24" s="191"/>
    </row>
    <row r="25" spans="1:14" s="2" customFormat="1" ht="18.75" customHeight="1">
      <c r="A25" s="11" t="s">
        <v>1020</v>
      </c>
      <c r="B25" s="214"/>
      <c r="C25" s="161"/>
      <c r="D25" s="161"/>
      <c r="E25" s="20" t="s">
        <v>1019</v>
      </c>
      <c r="F25" s="189"/>
      <c r="G25" s="190"/>
      <c r="H25" s="191"/>
      <c r="I25" s="80"/>
      <c r="J25" s="20"/>
      <c r="K25" s="20" t="s">
        <v>1018</v>
      </c>
      <c r="L25" s="189"/>
      <c r="M25" s="190"/>
      <c r="N25" s="191"/>
    </row>
    <row r="26" spans="1:14" s="2" customFormat="1" ht="18.75" customHeight="1">
      <c r="A26" s="11"/>
      <c r="B26" s="215"/>
      <c r="C26" s="161"/>
      <c r="D26" s="161"/>
      <c r="E26" s="165" t="s">
        <v>1017</v>
      </c>
      <c r="F26" s="189"/>
      <c r="G26" s="190"/>
      <c r="H26" s="191"/>
      <c r="I26" s="80"/>
      <c r="J26" s="20"/>
      <c r="K26" s="20" t="s">
        <v>1016</v>
      </c>
      <c r="L26" s="189"/>
      <c r="M26" s="190"/>
      <c r="N26" s="191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70"/>
    </row>
    <row r="29" spans="1:14" s="2" customFormat="1" ht="13.5" customHeight="1">
      <c r="A29" s="11"/>
      <c r="B29" s="104"/>
      <c r="C29" s="111" t="s">
        <v>16</v>
      </c>
      <c r="D29" s="112" t="s">
        <v>1015</v>
      </c>
      <c r="E29" s="112" t="s">
        <v>1014</v>
      </c>
      <c r="F29" s="112" t="s">
        <v>1013</v>
      </c>
      <c r="G29" s="112" t="s">
        <v>1012</v>
      </c>
      <c r="H29" s="112" t="s">
        <v>1011</v>
      </c>
      <c r="I29" s="112" t="s">
        <v>1010</v>
      </c>
      <c r="J29" s="112" t="s">
        <v>1009</v>
      </c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1008</v>
      </c>
      <c r="C30" s="123">
        <v>0.09583333333333333</v>
      </c>
      <c r="D30" s="124"/>
      <c r="E30" s="124"/>
      <c r="F30" s="124"/>
      <c r="G30" s="124"/>
      <c r="H30" s="124"/>
      <c r="I30" s="124"/>
      <c r="J30" s="124"/>
      <c r="K30" s="124"/>
      <c r="L30" s="125"/>
      <c r="M30" s="117">
        <f>SUM(C30:L30)</f>
        <v>0.09583333333333333</v>
      </c>
      <c r="N30" s="126">
        <v>0.2659722222222222</v>
      </c>
    </row>
    <row r="31" spans="1:14" s="2" customFormat="1" ht="13.5" customHeight="1">
      <c r="A31" s="11"/>
      <c r="B31" s="106" t="s">
        <v>1007</v>
      </c>
      <c r="C31" s="114">
        <v>0.11388888888888889</v>
      </c>
      <c r="D31" s="32">
        <v>0.22777777777777777</v>
      </c>
      <c r="E31" s="32"/>
      <c r="F31" s="32"/>
      <c r="G31" s="32"/>
      <c r="H31" s="32"/>
      <c r="I31" s="32">
        <v>0.02013888888888889</v>
      </c>
      <c r="J31" s="32">
        <v>0.03958333333333333</v>
      </c>
      <c r="K31" s="32"/>
      <c r="L31" s="115"/>
      <c r="M31" s="118">
        <f>SUM(C31:L31)</f>
        <v>0.4013888888888889</v>
      </c>
      <c r="N31" s="122"/>
    </row>
    <row r="32" spans="1:15" s="2" customFormat="1" ht="13.5" customHeight="1">
      <c r="A32" s="11"/>
      <c r="B32" s="107" t="s">
        <v>35</v>
      </c>
      <c r="C32" s="130"/>
      <c r="D32" s="131"/>
      <c r="E32" s="131"/>
      <c r="F32" s="131"/>
      <c r="G32" s="131"/>
      <c r="H32" s="131"/>
      <c r="I32" s="131"/>
      <c r="J32" s="131"/>
      <c r="K32" s="131"/>
      <c r="L32" s="132"/>
      <c r="M32" s="133">
        <f>SUM(C32:L32)</f>
        <v>0</v>
      </c>
      <c r="N32" s="120"/>
      <c r="O32" s="4"/>
    </row>
    <row r="33" spans="1:15" s="2" customFormat="1" ht="13.5" customHeight="1" thickBot="1">
      <c r="A33" s="11"/>
      <c r="B33" s="110" t="s">
        <v>1006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24" t="s">
        <v>1005</v>
      </c>
      <c r="C35" s="194" t="s">
        <v>1004</v>
      </c>
      <c r="D35" s="195"/>
      <c r="E35" s="194" t="s">
        <v>1003</v>
      </c>
      <c r="F35" s="195"/>
      <c r="G35" s="194" t="s">
        <v>1002</v>
      </c>
      <c r="H35" s="195"/>
      <c r="I35" s="194" t="s">
        <v>1001</v>
      </c>
      <c r="J35" s="195"/>
      <c r="K35" s="194" t="s">
        <v>1000</v>
      </c>
      <c r="L35" s="195"/>
      <c r="M35" s="194" t="s">
        <v>999</v>
      </c>
      <c r="N35" s="195"/>
    </row>
    <row r="36" spans="1:14" s="2" customFormat="1" ht="19.5" customHeight="1">
      <c r="A36" s="11"/>
      <c r="B36" s="225"/>
      <c r="C36" s="194" t="s">
        <v>998</v>
      </c>
      <c r="D36" s="195"/>
      <c r="E36" s="194" t="s">
        <v>997</v>
      </c>
      <c r="F36" s="195"/>
      <c r="G36" s="194" t="s">
        <v>996</v>
      </c>
      <c r="H36" s="195"/>
      <c r="I36" s="194" t="s">
        <v>995</v>
      </c>
      <c r="J36" s="195"/>
      <c r="K36" s="194" t="s">
        <v>994</v>
      </c>
      <c r="L36" s="195"/>
      <c r="M36" s="194" t="s">
        <v>993</v>
      </c>
      <c r="N36" s="195"/>
    </row>
    <row r="37" spans="1:14" s="2" customFormat="1" ht="19.5" customHeight="1">
      <c r="A37" s="11"/>
      <c r="B37" s="225"/>
      <c r="C37" s="194" t="s">
        <v>992</v>
      </c>
      <c r="D37" s="195"/>
      <c r="E37" s="194" t="s">
        <v>991</v>
      </c>
      <c r="F37" s="195"/>
      <c r="G37" s="194" t="s">
        <v>990</v>
      </c>
      <c r="H37" s="195"/>
      <c r="I37" s="194" t="s">
        <v>989</v>
      </c>
      <c r="J37" s="195"/>
      <c r="K37" s="194" t="s">
        <v>988</v>
      </c>
      <c r="L37" s="195"/>
      <c r="M37" s="194" t="s">
        <v>987</v>
      </c>
      <c r="N37" s="195"/>
    </row>
    <row r="38" spans="1:14" s="2" customFormat="1" ht="19.5" customHeight="1">
      <c r="A38" s="11"/>
      <c r="B38" s="225"/>
      <c r="C38" s="194" t="s">
        <v>986</v>
      </c>
      <c r="D38" s="195"/>
      <c r="E38" s="194" t="s">
        <v>985</v>
      </c>
      <c r="F38" s="195"/>
      <c r="G38" s="194" t="s">
        <v>984</v>
      </c>
      <c r="H38" s="195"/>
      <c r="I38" s="194" t="s">
        <v>983</v>
      </c>
      <c r="J38" s="195"/>
      <c r="K38" s="194" t="s">
        <v>982</v>
      </c>
      <c r="L38" s="195"/>
      <c r="M38" s="194" t="s">
        <v>981</v>
      </c>
      <c r="N38" s="195"/>
    </row>
    <row r="39" spans="1:14" s="2" customFormat="1" ht="19.5" customHeight="1">
      <c r="A39" s="11"/>
      <c r="B39" s="225"/>
      <c r="C39" s="194" t="s">
        <v>980</v>
      </c>
      <c r="D39" s="195"/>
      <c r="E39" s="194" t="s">
        <v>979</v>
      </c>
      <c r="F39" s="195"/>
      <c r="G39" s="194" t="s">
        <v>978</v>
      </c>
      <c r="H39" s="195"/>
      <c r="I39" s="194" t="s">
        <v>977</v>
      </c>
      <c r="J39" s="195"/>
      <c r="K39" s="194" t="s">
        <v>976</v>
      </c>
      <c r="L39" s="195"/>
      <c r="M39" s="194" t="s">
        <v>975</v>
      </c>
      <c r="N39" s="195"/>
    </row>
    <row r="40" spans="1:14" s="2" customFormat="1" ht="19.5" customHeight="1">
      <c r="A40" s="11"/>
      <c r="B40" s="225"/>
      <c r="C40" s="194" t="s">
        <v>974</v>
      </c>
      <c r="D40" s="195"/>
      <c r="E40" s="194" t="s">
        <v>973</v>
      </c>
      <c r="F40" s="195"/>
      <c r="G40" s="194" t="s">
        <v>972</v>
      </c>
      <c r="H40" s="195"/>
      <c r="I40" s="194" t="s">
        <v>971</v>
      </c>
      <c r="J40" s="195"/>
      <c r="K40" s="194" t="s">
        <v>970</v>
      </c>
      <c r="L40" s="195"/>
      <c r="M40" s="194" t="s">
        <v>969</v>
      </c>
      <c r="N40" s="195"/>
    </row>
    <row r="41" spans="1:14" s="2" customFormat="1" ht="19.5" customHeight="1">
      <c r="A41" s="11"/>
      <c r="B41" s="226"/>
      <c r="C41" s="194" t="s">
        <v>968</v>
      </c>
      <c r="D41" s="195"/>
      <c r="E41" s="194" t="s">
        <v>967</v>
      </c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6"/>
      <c r="C42" s="47"/>
      <c r="D42" s="48"/>
      <c r="E42" s="47"/>
      <c r="F42" s="47"/>
      <c r="G42" s="47"/>
      <c r="H42" s="47"/>
      <c r="I42" s="47"/>
      <c r="J42" s="47"/>
      <c r="K42" s="47"/>
      <c r="L42" s="47"/>
      <c r="M42" s="47"/>
      <c r="N42" s="11"/>
    </row>
    <row r="43" spans="1:14" s="2" customFormat="1" ht="15">
      <c r="A43" s="11"/>
      <c r="B43" s="193" t="s">
        <v>966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187" t="s">
        <v>965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</row>
    <row r="45" spans="1:14" s="2" customFormat="1" ht="12" customHeight="1">
      <c r="A45" s="170">
        <v>0.5395833333333333</v>
      </c>
      <c r="B45" s="173" t="s">
        <v>964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5"/>
    </row>
    <row r="46" spans="1:14" s="2" customFormat="1" ht="12" customHeight="1">
      <c r="A46" s="11"/>
      <c r="B46" s="173" t="s">
        <v>963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 t="s">
        <v>1049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 t="s">
        <v>962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 t="s">
        <v>961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5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27" t="s">
        <v>960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1" customFormat="1" ht="11.25">
      <c r="B55" s="10" t="s">
        <v>959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958</v>
      </c>
      <c r="N55" s="88" t="s">
        <v>129</v>
      </c>
      <c r="O55" s="7"/>
    </row>
    <row r="56" spans="2:15" s="53" customFormat="1" ht="21.75" customHeight="1">
      <c r="B56" s="71" t="s">
        <v>957</v>
      </c>
      <c r="C56" s="89" t="s">
        <v>955</v>
      </c>
      <c r="D56" s="89" t="s">
        <v>956</v>
      </c>
      <c r="E56" s="92" t="s">
        <v>138</v>
      </c>
      <c r="F56" s="89" t="s">
        <v>955</v>
      </c>
      <c r="G56" s="93" t="s">
        <v>51</v>
      </c>
      <c r="H56" s="93" t="s">
        <v>954</v>
      </c>
      <c r="I56" s="93" t="s">
        <v>953</v>
      </c>
      <c r="J56" s="219" t="s">
        <v>952</v>
      </c>
      <c r="K56" s="220"/>
      <c r="L56" s="221"/>
      <c r="M56" s="222" t="s">
        <v>951</v>
      </c>
      <c r="N56" s="223"/>
      <c r="O56" s="8"/>
    </row>
    <row r="57" spans="2:15" s="51" customFormat="1" ht="22.5" customHeight="1">
      <c r="B57" s="98" t="s">
        <v>950</v>
      </c>
      <c r="C57" s="55">
        <v>-155.7</v>
      </c>
      <c r="D57" s="55">
        <v>-160.7</v>
      </c>
      <c r="E57" s="96" t="s">
        <v>949</v>
      </c>
      <c r="F57" s="55">
        <v>25.4</v>
      </c>
      <c r="G57" s="55">
        <v>25</v>
      </c>
      <c r="H57" s="97" t="s">
        <v>948</v>
      </c>
      <c r="I57" s="142">
        <v>1</v>
      </c>
      <c r="J57" s="56" t="s">
        <v>947</v>
      </c>
      <c r="K57" s="207">
        <v>7.2</v>
      </c>
      <c r="L57" s="208"/>
      <c r="M57" s="207" t="s">
        <v>942</v>
      </c>
      <c r="N57" s="209"/>
      <c r="O57" s="7"/>
    </row>
    <row r="58" spans="2:15" s="51" customFormat="1" ht="22.5" customHeight="1">
      <c r="B58" s="98" t="s">
        <v>946</v>
      </c>
      <c r="C58" s="55">
        <v>-150.9</v>
      </c>
      <c r="D58" s="55">
        <v>-155.9</v>
      </c>
      <c r="E58" s="97" t="s">
        <v>945</v>
      </c>
      <c r="F58" s="142">
        <v>27</v>
      </c>
      <c r="G58" s="142">
        <v>16</v>
      </c>
      <c r="H58" s="97" t="s">
        <v>944</v>
      </c>
      <c r="I58" s="142">
        <v>0</v>
      </c>
      <c r="J58" s="56" t="s">
        <v>943</v>
      </c>
      <c r="K58" s="207">
        <v>7.2</v>
      </c>
      <c r="L58" s="208"/>
      <c r="M58" s="207" t="s">
        <v>942</v>
      </c>
      <c r="N58" s="209"/>
      <c r="O58" s="7"/>
    </row>
    <row r="59" spans="2:15" s="51" customFormat="1" ht="22.5" customHeight="1">
      <c r="B59" s="98" t="s">
        <v>941</v>
      </c>
      <c r="C59" s="55">
        <v>-208.7</v>
      </c>
      <c r="D59" s="55">
        <v>-210.2</v>
      </c>
      <c r="E59" s="97" t="s">
        <v>940</v>
      </c>
      <c r="F59" s="57">
        <v>20</v>
      </c>
      <c r="G59" s="57">
        <v>20</v>
      </c>
      <c r="H59" s="97" t="s">
        <v>939</v>
      </c>
      <c r="I59" s="142">
        <v>0</v>
      </c>
      <c r="J59" s="58" t="s">
        <v>938</v>
      </c>
      <c r="K59" s="207">
        <v>7.2</v>
      </c>
      <c r="L59" s="208"/>
      <c r="M59" s="207" t="s">
        <v>937</v>
      </c>
      <c r="N59" s="209"/>
      <c r="O59" s="7"/>
    </row>
    <row r="60" spans="2:15" s="51" customFormat="1" ht="22.5" customHeight="1">
      <c r="B60" s="98" t="s">
        <v>936</v>
      </c>
      <c r="C60" s="55">
        <v>-115.1</v>
      </c>
      <c r="D60" s="55">
        <v>-123.3</v>
      </c>
      <c r="E60" s="97" t="s">
        <v>935</v>
      </c>
      <c r="F60" s="57">
        <v>50</v>
      </c>
      <c r="G60" s="57">
        <v>45</v>
      </c>
      <c r="H60" s="97" t="s">
        <v>934</v>
      </c>
      <c r="I60" s="142">
        <v>0</v>
      </c>
      <c r="J60" s="56" t="s">
        <v>933</v>
      </c>
      <c r="K60" s="207">
        <v>7.2</v>
      </c>
      <c r="L60" s="208"/>
      <c r="M60" s="207" t="s">
        <v>932</v>
      </c>
      <c r="N60" s="209"/>
      <c r="O60" s="7"/>
    </row>
    <row r="61" spans="2:15" s="51" customFormat="1" ht="22.5" customHeight="1">
      <c r="B61" s="98" t="s">
        <v>931</v>
      </c>
      <c r="C61" s="55">
        <v>37.2</v>
      </c>
      <c r="D61" s="55">
        <v>24.4</v>
      </c>
      <c r="E61" s="97" t="s">
        <v>132</v>
      </c>
      <c r="F61" s="57">
        <v>50</v>
      </c>
      <c r="G61" s="57">
        <v>50</v>
      </c>
      <c r="H61" s="96" t="s">
        <v>930</v>
      </c>
      <c r="I61" s="144">
        <v>3</v>
      </c>
      <c r="J61" s="210" t="s">
        <v>929</v>
      </c>
      <c r="K61" s="184"/>
      <c r="L61" s="185"/>
      <c r="M61" s="185"/>
      <c r="N61" s="186"/>
      <c r="O61" s="7"/>
    </row>
    <row r="62" spans="2:15" s="51" customFormat="1" ht="22.5" customHeight="1">
      <c r="B62" s="98" t="s">
        <v>928</v>
      </c>
      <c r="C62" s="55">
        <v>38</v>
      </c>
      <c r="D62" s="55">
        <v>25.2</v>
      </c>
      <c r="E62" s="97" t="s">
        <v>927</v>
      </c>
      <c r="F62" s="57">
        <v>270</v>
      </c>
      <c r="G62" s="57">
        <v>270</v>
      </c>
      <c r="H62" s="96" t="s">
        <v>926</v>
      </c>
      <c r="I62" s="144">
        <v>0</v>
      </c>
      <c r="J62" s="211"/>
      <c r="K62" s="199"/>
      <c r="L62" s="200"/>
      <c r="M62" s="200"/>
      <c r="N62" s="201"/>
      <c r="O62" s="7"/>
    </row>
    <row r="63" spans="2:15" s="51" customFormat="1" ht="22.5" customHeight="1">
      <c r="B63" s="98" t="s">
        <v>925</v>
      </c>
      <c r="C63" s="55">
        <v>34.3</v>
      </c>
      <c r="D63" s="55">
        <v>21.6</v>
      </c>
      <c r="E63" s="97" t="s">
        <v>924</v>
      </c>
      <c r="F63" s="59" t="s">
        <v>915</v>
      </c>
      <c r="G63" s="59" t="s">
        <v>915</v>
      </c>
      <c r="H63" s="96" t="s">
        <v>923</v>
      </c>
      <c r="I63" s="144">
        <v>0</v>
      </c>
      <c r="J63" s="211"/>
      <c r="K63" s="199"/>
      <c r="L63" s="200"/>
      <c r="M63" s="200"/>
      <c r="N63" s="201"/>
      <c r="O63" s="7"/>
    </row>
    <row r="64" spans="2:15" s="51" customFormat="1" ht="22.5" customHeight="1">
      <c r="B64" s="98" t="s">
        <v>922</v>
      </c>
      <c r="C64" s="55">
        <v>35.1</v>
      </c>
      <c r="D64" s="55">
        <v>22.1</v>
      </c>
      <c r="E64" s="97" t="s">
        <v>921</v>
      </c>
      <c r="F64" s="59">
        <v>0.5</v>
      </c>
      <c r="G64" s="61">
        <v>0.5</v>
      </c>
      <c r="H64" s="101"/>
      <c r="I64" s="87"/>
      <c r="J64" s="211"/>
      <c r="K64" s="199"/>
      <c r="L64" s="200"/>
      <c r="M64" s="200"/>
      <c r="N64" s="201"/>
      <c r="O64" s="7"/>
    </row>
    <row r="65" spans="2:15" s="51" customFormat="1" ht="22.5" customHeight="1">
      <c r="B65" s="99" t="s">
        <v>920</v>
      </c>
      <c r="C65" s="60">
        <v>1.72E-05</v>
      </c>
      <c r="D65" s="60">
        <v>1.71E-05</v>
      </c>
      <c r="E65" s="96" t="s">
        <v>919</v>
      </c>
      <c r="F65" s="55">
        <v>28.3</v>
      </c>
      <c r="G65" s="61">
        <v>17.5</v>
      </c>
      <c r="H65" s="97" t="s">
        <v>918</v>
      </c>
      <c r="I65" s="61" t="s">
        <v>915</v>
      </c>
      <c r="J65" s="211"/>
      <c r="K65" s="199"/>
      <c r="L65" s="200"/>
      <c r="M65" s="200"/>
      <c r="N65" s="201"/>
      <c r="O65" s="7"/>
    </row>
    <row r="66" spans="2:15" s="51" customFormat="1" ht="22.5" customHeight="1">
      <c r="B66" s="100" t="s">
        <v>917</v>
      </c>
      <c r="C66" s="72">
        <v>500</v>
      </c>
      <c r="D66" s="134"/>
      <c r="E66" s="102" t="s">
        <v>916</v>
      </c>
      <c r="F66" s="141">
        <v>34.2</v>
      </c>
      <c r="G66" s="169">
        <v>43.8</v>
      </c>
      <c r="H66" s="102" t="s">
        <v>169</v>
      </c>
      <c r="I66" s="143" t="s">
        <v>915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914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913</v>
      </c>
      <c r="C69" s="67" t="s">
        <v>912</v>
      </c>
      <c r="D69" s="67" t="s">
        <v>911</v>
      </c>
      <c r="E69" s="67" t="s">
        <v>910</v>
      </c>
      <c r="F69" s="67" t="s">
        <v>909</v>
      </c>
      <c r="G69" s="67" t="s">
        <v>47</v>
      </c>
      <c r="H69" s="67" t="s">
        <v>908</v>
      </c>
      <c r="I69" s="82" t="s">
        <v>907</v>
      </c>
      <c r="J69" s="67" t="s">
        <v>103</v>
      </c>
      <c r="K69" s="82" t="s">
        <v>906</v>
      </c>
      <c r="L69" s="82" t="s">
        <v>905</v>
      </c>
      <c r="M69" s="67" t="s">
        <v>105</v>
      </c>
      <c r="N69" s="83" t="s">
        <v>904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903</v>
      </c>
      <c r="C71" s="70" t="s">
        <v>902</v>
      </c>
      <c r="D71" s="69" t="s">
        <v>901</v>
      </c>
      <c r="E71" s="70" t="s">
        <v>900</v>
      </c>
      <c r="F71" s="70" t="s">
        <v>899</v>
      </c>
      <c r="G71" s="70" t="s">
        <v>898</v>
      </c>
      <c r="H71" s="70" t="s">
        <v>897</v>
      </c>
      <c r="I71" s="70" t="s">
        <v>896</v>
      </c>
      <c r="J71" s="70" t="s">
        <v>128</v>
      </c>
      <c r="K71" s="70" t="s">
        <v>895</v>
      </c>
      <c r="L71" s="70" t="s">
        <v>894</v>
      </c>
      <c r="M71" s="70" t="s">
        <v>893</v>
      </c>
      <c r="N71" s="86" t="s">
        <v>125</v>
      </c>
    </row>
    <row r="72" spans="1:14" s="2" customFormat="1" ht="24" customHeight="1">
      <c r="A72" s="11"/>
      <c r="B72" s="150">
        <v>0</v>
      </c>
      <c r="C72" s="151">
        <v>1</v>
      </c>
      <c r="D72" s="151">
        <v>0</v>
      </c>
      <c r="E72" s="151">
        <v>0</v>
      </c>
      <c r="F72" s="151">
        <v>0</v>
      </c>
      <c r="G72" s="151">
        <v>2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892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2" t="s">
        <v>891</v>
      </c>
      <c r="C75" s="192"/>
      <c r="D75" s="153">
        <v>0</v>
      </c>
      <c r="E75" s="192" t="s">
        <v>890</v>
      </c>
      <c r="F75" s="192"/>
      <c r="G75" s="156">
        <v>0</v>
      </c>
      <c r="H75" s="192" t="s">
        <v>170</v>
      </c>
      <c r="I75" s="192"/>
      <c r="J75" s="153">
        <v>0</v>
      </c>
      <c r="K75" s="192" t="s">
        <v>171</v>
      </c>
      <c r="L75" s="192"/>
      <c r="M75" s="158">
        <v>0</v>
      </c>
      <c r="N75" s="62"/>
      <c r="O75" s="9"/>
    </row>
    <row r="76" spans="2:15" s="51" customFormat="1" ht="18.75" customHeight="1">
      <c r="B76" s="179" t="s">
        <v>889</v>
      </c>
      <c r="C76" s="180"/>
      <c r="D76" s="154">
        <v>0</v>
      </c>
      <c r="E76" s="180" t="s">
        <v>888</v>
      </c>
      <c r="F76" s="180"/>
      <c r="G76" s="154">
        <v>0</v>
      </c>
      <c r="H76" s="180" t="s">
        <v>887</v>
      </c>
      <c r="I76" s="180"/>
      <c r="J76" s="154">
        <v>0</v>
      </c>
      <c r="K76" s="180" t="s">
        <v>886</v>
      </c>
      <c r="L76" s="180"/>
      <c r="M76" s="159">
        <v>0</v>
      </c>
      <c r="N76" s="62"/>
      <c r="O76" s="9"/>
    </row>
    <row r="77" spans="2:15" s="51" customFormat="1" ht="18.75" customHeight="1">
      <c r="B77" s="179" t="s">
        <v>885</v>
      </c>
      <c r="C77" s="180"/>
      <c r="D77" s="154">
        <v>0</v>
      </c>
      <c r="E77" s="180" t="s">
        <v>884</v>
      </c>
      <c r="F77" s="180"/>
      <c r="G77" s="154">
        <v>0</v>
      </c>
      <c r="H77" s="180" t="s">
        <v>883</v>
      </c>
      <c r="I77" s="180"/>
      <c r="J77" s="157">
        <v>0</v>
      </c>
      <c r="K77" s="180" t="s">
        <v>882</v>
      </c>
      <c r="L77" s="180"/>
      <c r="M77" s="159">
        <v>0</v>
      </c>
      <c r="N77" s="62"/>
      <c r="O77" s="9"/>
    </row>
    <row r="78" spans="2:15" s="51" customFormat="1" ht="18.75" customHeight="1">
      <c r="B78" s="179" t="s">
        <v>881</v>
      </c>
      <c r="C78" s="180"/>
      <c r="D78" s="154">
        <v>0</v>
      </c>
      <c r="E78" s="180" t="s">
        <v>880</v>
      </c>
      <c r="F78" s="180"/>
      <c r="G78" s="154">
        <v>0</v>
      </c>
      <c r="H78" s="180" t="s">
        <v>879</v>
      </c>
      <c r="I78" s="180"/>
      <c r="J78" s="154">
        <v>0</v>
      </c>
      <c r="K78" s="180" t="s">
        <v>878</v>
      </c>
      <c r="L78" s="180"/>
      <c r="M78" s="159">
        <v>0</v>
      </c>
      <c r="N78" s="62"/>
      <c r="O78" s="9"/>
    </row>
    <row r="79" spans="2:15" s="51" customFormat="1" ht="18.75" customHeight="1">
      <c r="B79" s="179" t="s">
        <v>877</v>
      </c>
      <c r="C79" s="180"/>
      <c r="D79" s="154">
        <v>0</v>
      </c>
      <c r="E79" s="180" t="s">
        <v>876</v>
      </c>
      <c r="F79" s="180"/>
      <c r="G79" s="154">
        <v>0</v>
      </c>
      <c r="H79" s="180" t="s">
        <v>875</v>
      </c>
      <c r="I79" s="180"/>
      <c r="J79" s="157">
        <v>0</v>
      </c>
      <c r="K79" s="180" t="s">
        <v>874</v>
      </c>
      <c r="L79" s="180"/>
      <c r="M79" s="159">
        <v>0</v>
      </c>
      <c r="N79" s="62"/>
      <c r="O79" s="9"/>
    </row>
    <row r="80" spans="2:15" s="51" customFormat="1" ht="18.75" customHeight="1">
      <c r="B80" s="179" t="s">
        <v>873</v>
      </c>
      <c r="C80" s="180"/>
      <c r="D80" s="154">
        <v>0</v>
      </c>
      <c r="E80" s="180" t="s">
        <v>872</v>
      </c>
      <c r="F80" s="180"/>
      <c r="G80" s="154">
        <v>0</v>
      </c>
      <c r="H80" s="180" t="s">
        <v>160</v>
      </c>
      <c r="I80" s="180"/>
      <c r="J80" s="157">
        <v>0</v>
      </c>
      <c r="K80" s="180" t="s">
        <v>871</v>
      </c>
      <c r="L80" s="180"/>
      <c r="M80" s="159">
        <v>0</v>
      </c>
      <c r="N80" s="62"/>
      <c r="O80" s="9"/>
    </row>
    <row r="81" spans="2:15" s="51" customFormat="1" ht="18.75" customHeight="1">
      <c r="B81" s="179" t="s">
        <v>870</v>
      </c>
      <c r="C81" s="180"/>
      <c r="D81" s="154">
        <v>0</v>
      </c>
      <c r="E81" s="180" t="s">
        <v>869</v>
      </c>
      <c r="F81" s="180"/>
      <c r="G81" s="154">
        <v>0</v>
      </c>
      <c r="H81" s="180" t="s">
        <v>868</v>
      </c>
      <c r="I81" s="180"/>
      <c r="J81" s="154">
        <v>0</v>
      </c>
      <c r="K81" s="180" t="s">
        <v>867</v>
      </c>
      <c r="L81" s="180"/>
      <c r="M81" s="159">
        <v>0</v>
      </c>
      <c r="N81" s="62"/>
      <c r="O81" s="166"/>
    </row>
    <row r="82" spans="2:15" s="51" customFormat="1" ht="18.75" customHeight="1">
      <c r="B82" s="206" t="s">
        <v>111</v>
      </c>
      <c r="C82" s="188"/>
      <c r="D82" s="155">
        <v>0</v>
      </c>
      <c r="E82" s="188" t="s">
        <v>866</v>
      </c>
      <c r="F82" s="188"/>
      <c r="G82" s="155">
        <v>0</v>
      </c>
      <c r="H82" s="188" t="s">
        <v>865</v>
      </c>
      <c r="I82" s="188"/>
      <c r="J82" s="155">
        <v>0</v>
      </c>
      <c r="K82" s="188"/>
      <c r="L82" s="188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1.25">
      <c r="B84" s="10" t="s">
        <v>864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81" t="s">
        <v>863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3"/>
      <c r="O85" s="7"/>
    </row>
    <row r="86" spans="2:15" s="51" customFormat="1" ht="12" customHeight="1">
      <c r="B86" s="176" t="s">
        <v>862</v>
      </c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1" customFormat="1" ht="12" customHeight="1">
      <c r="B87" s="176" t="s">
        <v>861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1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1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1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1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1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1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1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1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1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1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1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1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1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0"/>
  <sheetViews>
    <sheetView zoomScale="130" zoomScaleNormal="130" workbookViewId="0" topLeftCell="A19">
      <selection activeCell="B87" sqref="B87:N87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44110</v>
      </c>
      <c r="D3" s="231"/>
      <c r="E3" s="12"/>
      <c r="F3" s="12"/>
      <c r="G3" s="12"/>
      <c r="H3" s="11"/>
      <c r="I3" s="11"/>
      <c r="J3" s="11"/>
      <c r="K3" s="108" t="s">
        <v>1231</v>
      </c>
      <c r="L3" s="167">
        <f>(M31-(M32+M33))/M31*100</f>
        <v>73.22404371584699</v>
      </c>
      <c r="M3" s="109" t="s">
        <v>1230</v>
      </c>
      <c r="N3" s="167">
        <f>(M31-M33)/M31*100</f>
        <v>97.26775956284153</v>
      </c>
    </row>
    <row r="4" spans="1:10" s="2" customFormat="1" ht="13.5" customHeight="1">
      <c r="A4" s="11"/>
      <c r="B4" s="17" t="s">
        <v>4</v>
      </c>
      <c r="C4" s="20" t="s">
        <v>1229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853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1228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1227</v>
      </c>
    </row>
    <row r="9" spans="1:14" s="2" customFormat="1" ht="13.5" customHeight="1">
      <c r="A9" s="11"/>
      <c r="B9" s="17" t="s">
        <v>8</v>
      </c>
      <c r="C9" s="25">
        <v>0.39999999999999997</v>
      </c>
      <c r="D9" s="26">
        <v>2</v>
      </c>
      <c r="E9" s="26">
        <v>18.6</v>
      </c>
      <c r="F9" s="26">
        <v>36</v>
      </c>
      <c r="G9" s="27" t="s">
        <v>1226</v>
      </c>
      <c r="H9" s="26">
        <v>0.9</v>
      </c>
      <c r="I9" s="28">
        <v>82</v>
      </c>
      <c r="J9" s="29">
        <v>0</v>
      </c>
      <c r="K9" s="11"/>
      <c r="L9" s="21">
        <v>2</v>
      </c>
      <c r="M9" s="73" t="s">
        <v>2</v>
      </c>
      <c r="N9" s="74" t="s">
        <v>1225</v>
      </c>
    </row>
    <row r="10" spans="1:15" s="2" customFormat="1" ht="13.5" customHeight="1">
      <c r="A10" s="11"/>
      <c r="B10" s="17" t="s">
        <v>1042</v>
      </c>
      <c r="C10" s="25">
        <v>0.5833333333333334</v>
      </c>
      <c r="D10" s="26">
        <v>2.7</v>
      </c>
      <c r="E10" s="26">
        <v>16</v>
      </c>
      <c r="F10" s="26">
        <v>55.9</v>
      </c>
      <c r="G10" s="27" t="s">
        <v>1224</v>
      </c>
      <c r="H10" s="26">
        <v>2.1</v>
      </c>
      <c r="I10" s="11"/>
      <c r="J10" s="30">
        <v>1</v>
      </c>
      <c r="K10" s="11"/>
      <c r="L10" s="21">
        <v>4</v>
      </c>
      <c r="M10" s="73" t="s">
        <v>33</v>
      </c>
      <c r="N10" s="22" t="s">
        <v>1223</v>
      </c>
      <c r="O10" s="3"/>
    </row>
    <row r="11" spans="1:15" s="2" customFormat="1" ht="13.5" customHeight="1" thickBot="1">
      <c r="A11" s="11"/>
      <c r="B11" s="31" t="s">
        <v>9</v>
      </c>
      <c r="C11" s="32">
        <v>0.7576388888888889</v>
      </c>
      <c r="D11" s="33" t="s">
        <v>1222</v>
      </c>
      <c r="E11" s="33">
        <v>16.9</v>
      </c>
      <c r="F11" s="33">
        <v>52.3</v>
      </c>
      <c r="G11" s="27" t="s">
        <v>1043</v>
      </c>
      <c r="H11" s="33">
        <v>0.5</v>
      </c>
      <c r="I11" s="11"/>
      <c r="J11" s="168">
        <v>8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24.35763888888889</v>
      </c>
      <c r="D12" s="36">
        <f>AVERAGE(D9:D11)</f>
        <v>2.35</v>
      </c>
      <c r="E12" s="36">
        <f>AVERAGE(E9:E11)</f>
        <v>17.166666666666668</v>
      </c>
      <c r="F12" s="37">
        <f>AVERAGE(F9:F11)</f>
        <v>48.06666666666666</v>
      </c>
      <c r="G12" s="11"/>
      <c r="H12" s="38">
        <f>AVERAGE(H9:H11)</f>
        <v>1.1666666666666667</v>
      </c>
      <c r="I12" s="11"/>
      <c r="J12" s="39">
        <f>AVERAGE(J9:J11)</f>
        <v>3</v>
      </c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170"/>
      <c r="I14" s="170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1221</v>
      </c>
      <c r="D15" s="41" t="s">
        <v>1220</v>
      </c>
      <c r="E15" s="41" t="s">
        <v>1037</v>
      </c>
      <c r="F15" s="41" t="s">
        <v>1219</v>
      </c>
      <c r="G15" s="41" t="s">
        <v>1218</v>
      </c>
      <c r="H15" s="41" t="s">
        <v>637</v>
      </c>
      <c r="I15" s="41" t="s">
        <v>1217</v>
      </c>
      <c r="J15" s="41" t="s">
        <v>1216</v>
      </c>
      <c r="K15" s="41" t="s">
        <v>1215</v>
      </c>
      <c r="L15" s="41" t="s">
        <v>1214</v>
      </c>
      <c r="M15" s="41" t="s">
        <v>1213</v>
      </c>
      <c r="N15" s="40" t="s">
        <v>411</v>
      </c>
    </row>
    <row r="16" spans="1:14" s="2" customFormat="1" ht="18.75" customHeight="1">
      <c r="A16" s="11"/>
      <c r="B16" s="63" t="s">
        <v>11</v>
      </c>
      <c r="C16" s="163" t="s">
        <v>1207</v>
      </c>
      <c r="D16" s="163" t="s">
        <v>629</v>
      </c>
      <c r="E16" s="163" t="s">
        <v>1212</v>
      </c>
      <c r="F16" s="163" t="s">
        <v>1211</v>
      </c>
      <c r="G16" s="163" t="s">
        <v>1210</v>
      </c>
      <c r="H16" s="163" t="s">
        <v>1209</v>
      </c>
      <c r="I16" s="163" t="s">
        <v>1208</v>
      </c>
      <c r="J16" s="163"/>
      <c r="K16" s="163"/>
      <c r="L16" s="163"/>
      <c r="M16" s="163"/>
      <c r="N16" s="163" t="s">
        <v>1207</v>
      </c>
    </row>
    <row r="17" spans="1:14" s="2" customFormat="1" ht="13.5" customHeight="1">
      <c r="A17" s="11"/>
      <c r="B17" s="63" t="s">
        <v>18</v>
      </c>
      <c r="C17" s="25">
        <v>0.34861111111111115</v>
      </c>
      <c r="D17" s="25">
        <v>0.34930555555555554</v>
      </c>
      <c r="E17" s="25">
        <v>0.38958333333333334</v>
      </c>
      <c r="F17" s="25">
        <v>0.4847222222222222</v>
      </c>
      <c r="G17" s="25">
        <v>0.6527777777777778</v>
      </c>
      <c r="H17" s="25">
        <v>0.7020833333333334</v>
      </c>
      <c r="I17" s="25">
        <v>0.7402777777777777</v>
      </c>
      <c r="J17" s="25"/>
      <c r="K17" s="25"/>
      <c r="L17" s="25"/>
      <c r="M17" s="25"/>
      <c r="N17" s="25">
        <v>0.7479166666666667</v>
      </c>
    </row>
    <row r="18" spans="1:14" s="2" customFormat="1" ht="13.5" customHeight="1">
      <c r="A18" s="11"/>
      <c r="B18" s="63" t="s">
        <v>12</v>
      </c>
      <c r="C18" s="43">
        <v>38671</v>
      </c>
      <c r="D18" s="42">
        <v>38672</v>
      </c>
      <c r="E18" s="42">
        <v>38682</v>
      </c>
      <c r="F18" s="42">
        <v>38745</v>
      </c>
      <c r="G18" s="42">
        <v>38854</v>
      </c>
      <c r="H18" s="42">
        <v>38905</v>
      </c>
      <c r="I18" s="42">
        <v>38925</v>
      </c>
      <c r="J18" s="42"/>
      <c r="K18" s="42"/>
      <c r="L18" s="42"/>
      <c r="M18" s="42"/>
      <c r="N18" s="42">
        <v>38930</v>
      </c>
    </row>
    <row r="19" spans="1:14" s="2" customFormat="1" ht="13.5" customHeight="1" thickBot="1">
      <c r="A19" s="11"/>
      <c r="B19" s="64" t="s">
        <v>13</v>
      </c>
      <c r="C19" s="135"/>
      <c r="D19" s="43">
        <v>38676</v>
      </c>
      <c r="E19" s="43">
        <v>38744</v>
      </c>
      <c r="F19" s="43">
        <v>38853</v>
      </c>
      <c r="G19" s="43">
        <v>38904</v>
      </c>
      <c r="H19" s="43">
        <v>38924</v>
      </c>
      <c r="I19" s="43">
        <v>38929</v>
      </c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1206</v>
      </c>
      <c r="C20" s="137"/>
      <c r="D20" s="138">
        <f aca="true" t="shared" si="0" ref="D20:M20">IF(ISNUMBER(D18),D19-D18+1,"")</f>
        <v>5</v>
      </c>
      <c r="E20" s="44">
        <f t="shared" si="0"/>
        <v>63</v>
      </c>
      <c r="F20" s="44">
        <f t="shared" si="0"/>
        <v>109</v>
      </c>
      <c r="G20" s="44">
        <f t="shared" si="0"/>
        <v>51</v>
      </c>
      <c r="H20" s="44">
        <f t="shared" si="0"/>
        <v>20</v>
      </c>
      <c r="I20" s="44">
        <f t="shared" si="0"/>
        <v>5</v>
      </c>
      <c r="J20" s="44">
        <f t="shared" si="0"/>
      </c>
      <c r="K20" s="44">
        <f t="shared" si="0"/>
      </c>
      <c r="L20" s="44">
        <f t="shared" si="0"/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1205</v>
      </c>
      <c r="C22" s="75" t="s">
        <v>1204</v>
      </c>
      <c r="D22" s="76" t="s">
        <v>1203</v>
      </c>
      <c r="E22" s="77" t="s">
        <v>616</v>
      </c>
      <c r="F22" s="196" t="s">
        <v>1202</v>
      </c>
      <c r="G22" s="197"/>
      <c r="H22" s="198"/>
      <c r="I22" s="81" t="s">
        <v>402</v>
      </c>
      <c r="J22" s="76" t="s">
        <v>617</v>
      </c>
      <c r="K22" s="76" t="s">
        <v>616</v>
      </c>
      <c r="L22" s="196" t="s">
        <v>615</v>
      </c>
      <c r="M22" s="197"/>
      <c r="N22" s="198"/>
    </row>
    <row r="23" spans="1:14" s="2" customFormat="1" ht="18.75" customHeight="1">
      <c r="A23" s="11"/>
      <c r="B23" s="214"/>
      <c r="C23" s="161"/>
      <c r="D23" s="161"/>
      <c r="E23" s="20" t="s">
        <v>1201</v>
      </c>
      <c r="F23" s="189"/>
      <c r="G23" s="190"/>
      <c r="H23" s="191"/>
      <c r="I23" s="80"/>
      <c r="J23" s="20"/>
      <c r="K23" s="20" t="s">
        <v>1198</v>
      </c>
      <c r="L23" s="189"/>
      <c r="M23" s="190"/>
      <c r="N23" s="191"/>
    </row>
    <row r="24" spans="1:14" s="2" customFormat="1" ht="18.75" customHeight="1">
      <c r="A24" s="11"/>
      <c r="B24" s="214"/>
      <c r="C24" s="162"/>
      <c r="D24" s="162"/>
      <c r="E24" s="78" t="s">
        <v>1199</v>
      </c>
      <c r="F24" s="189"/>
      <c r="G24" s="190"/>
      <c r="H24" s="191"/>
      <c r="I24" s="80"/>
      <c r="J24" s="20"/>
      <c r="K24" s="79" t="s">
        <v>391</v>
      </c>
      <c r="L24" s="189"/>
      <c r="M24" s="190"/>
      <c r="N24" s="191"/>
    </row>
    <row r="25" spans="1:14" s="2" customFormat="1" ht="18.75" customHeight="1">
      <c r="A25" s="11" t="s">
        <v>821</v>
      </c>
      <c r="B25" s="214"/>
      <c r="C25" s="161"/>
      <c r="D25" s="161"/>
      <c r="E25" s="20" t="s">
        <v>1200</v>
      </c>
      <c r="F25" s="189"/>
      <c r="G25" s="190"/>
      <c r="H25" s="191"/>
      <c r="I25" s="80"/>
      <c r="J25" s="20"/>
      <c r="K25" s="20" t="s">
        <v>1199</v>
      </c>
      <c r="L25" s="189"/>
      <c r="M25" s="190"/>
      <c r="N25" s="191"/>
    </row>
    <row r="26" spans="1:14" s="2" customFormat="1" ht="18.75" customHeight="1">
      <c r="A26" s="11"/>
      <c r="B26" s="215"/>
      <c r="C26" s="161"/>
      <c r="D26" s="161"/>
      <c r="E26" s="165" t="s">
        <v>1198</v>
      </c>
      <c r="F26" s="189"/>
      <c r="G26" s="190"/>
      <c r="H26" s="191"/>
      <c r="I26" s="80"/>
      <c r="J26" s="20"/>
      <c r="K26" s="20" t="s">
        <v>1197</v>
      </c>
      <c r="L26" s="189"/>
      <c r="M26" s="190"/>
      <c r="N26" s="191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70"/>
    </row>
    <row r="29" spans="1:14" s="2" customFormat="1" ht="13.5" customHeight="1">
      <c r="A29" s="11"/>
      <c r="B29" s="104"/>
      <c r="C29" s="111" t="s">
        <v>16</v>
      </c>
      <c r="D29" s="112" t="s">
        <v>1196</v>
      </c>
      <c r="E29" s="112" t="s">
        <v>1195</v>
      </c>
      <c r="F29" s="112" t="s">
        <v>1194</v>
      </c>
      <c r="G29" s="112" t="s">
        <v>1193</v>
      </c>
      <c r="H29" s="112" t="s">
        <v>1192</v>
      </c>
      <c r="I29" s="112" t="s">
        <v>1191</v>
      </c>
      <c r="J29" s="112" t="s">
        <v>1190</v>
      </c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1189</v>
      </c>
      <c r="C30" s="123">
        <v>0.09305555555555556</v>
      </c>
      <c r="D30" s="124"/>
      <c r="E30" s="124"/>
      <c r="F30" s="124"/>
      <c r="G30" s="124"/>
      <c r="H30" s="124"/>
      <c r="I30" s="124"/>
      <c r="J30" s="124"/>
      <c r="K30" s="124"/>
      <c r="L30" s="125"/>
      <c r="M30" s="117">
        <f>SUM(C30:L30)</f>
        <v>0.09305555555555556</v>
      </c>
      <c r="N30" s="126">
        <v>0.26875</v>
      </c>
    </row>
    <row r="31" spans="1:14" s="2" customFormat="1" ht="13.5" customHeight="1">
      <c r="A31" s="11"/>
      <c r="B31" s="106" t="s">
        <v>1188</v>
      </c>
      <c r="C31" s="114">
        <v>0.10416666666666667</v>
      </c>
      <c r="D31" s="32">
        <v>0.27708333333333335</v>
      </c>
      <c r="E31" s="32"/>
      <c r="F31" s="32"/>
      <c r="G31" s="32"/>
      <c r="H31" s="32"/>
      <c r="I31" s="32"/>
      <c r="J31" s="32"/>
      <c r="K31" s="32"/>
      <c r="L31" s="115"/>
      <c r="M31" s="118">
        <f>SUM(C31:L31)</f>
        <v>0.38125000000000003</v>
      </c>
      <c r="N31" s="122"/>
    </row>
    <row r="32" spans="1:15" s="2" customFormat="1" ht="13.5" customHeight="1">
      <c r="A32" s="11"/>
      <c r="B32" s="107" t="s">
        <v>1187</v>
      </c>
      <c r="C32" s="130"/>
      <c r="D32" s="131">
        <v>0.09166666666666667</v>
      </c>
      <c r="E32" s="131"/>
      <c r="F32" s="131"/>
      <c r="G32" s="131"/>
      <c r="H32" s="131"/>
      <c r="I32" s="131"/>
      <c r="J32" s="131"/>
      <c r="K32" s="131"/>
      <c r="L32" s="132"/>
      <c r="M32" s="133">
        <f>SUM(C32:L32)</f>
        <v>0.09166666666666667</v>
      </c>
      <c r="N32" s="120"/>
      <c r="O32" s="4"/>
    </row>
    <row r="33" spans="1:15" s="2" customFormat="1" ht="13.5" customHeight="1" thickBot="1">
      <c r="A33" s="11"/>
      <c r="B33" s="110" t="s">
        <v>1186</v>
      </c>
      <c r="C33" s="127">
        <v>0.010416666666666666</v>
      </c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0.010416666666666666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24" t="s">
        <v>1185</v>
      </c>
      <c r="C35" s="194" t="s">
        <v>1184</v>
      </c>
      <c r="D35" s="195"/>
      <c r="E35" s="194" t="s">
        <v>1183</v>
      </c>
      <c r="F35" s="195"/>
      <c r="G35" s="194" t="s">
        <v>1182</v>
      </c>
      <c r="H35" s="195"/>
      <c r="I35" s="194" t="s">
        <v>1181</v>
      </c>
      <c r="J35" s="195"/>
      <c r="K35" s="194" t="s">
        <v>1180</v>
      </c>
      <c r="L35" s="195"/>
      <c r="M35" s="194" t="s">
        <v>1179</v>
      </c>
      <c r="N35" s="195"/>
    </row>
    <row r="36" spans="1:14" s="2" customFormat="1" ht="19.5" customHeight="1">
      <c r="A36" s="11"/>
      <c r="B36" s="225"/>
      <c r="C36" s="194" t="s">
        <v>1178</v>
      </c>
      <c r="D36" s="195"/>
      <c r="E36" s="194" t="s">
        <v>1177</v>
      </c>
      <c r="F36" s="195"/>
      <c r="G36" s="194" t="s">
        <v>1176</v>
      </c>
      <c r="H36" s="195"/>
      <c r="I36" s="194" t="s">
        <v>1175</v>
      </c>
      <c r="J36" s="195"/>
      <c r="K36" s="194" t="s">
        <v>1174</v>
      </c>
      <c r="L36" s="195"/>
      <c r="M36" s="194" t="s">
        <v>1173</v>
      </c>
      <c r="N36" s="195"/>
    </row>
    <row r="37" spans="1:14" s="2" customFormat="1" ht="19.5" customHeight="1">
      <c r="A37" s="11"/>
      <c r="B37" s="225"/>
      <c r="C37" s="194" t="s">
        <v>1172</v>
      </c>
      <c r="D37" s="195"/>
      <c r="E37" s="194" t="s">
        <v>1171</v>
      </c>
      <c r="F37" s="195"/>
      <c r="G37" s="194" t="s">
        <v>1170</v>
      </c>
      <c r="H37" s="195"/>
      <c r="I37" s="194" t="s">
        <v>1169</v>
      </c>
      <c r="J37" s="195"/>
      <c r="K37" s="194" t="s">
        <v>1168</v>
      </c>
      <c r="L37" s="195"/>
      <c r="M37" s="194" t="s">
        <v>1167</v>
      </c>
      <c r="N37" s="195"/>
    </row>
    <row r="38" spans="1:14" s="2" customFormat="1" ht="19.5" customHeight="1">
      <c r="A38" s="11"/>
      <c r="B38" s="225"/>
      <c r="C38" s="194" t="s">
        <v>1166</v>
      </c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6"/>
      <c r="C42" s="47"/>
      <c r="D42" s="48"/>
      <c r="E42" s="47"/>
      <c r="F42" s="47"/>
      <c r="G42" s="47"/>
      <c r="H42" s="47"/>
      <c r="I42" s="47"/>
      <c r="J42" s="47"/>
      <c r="K42" s="47"/>
      <c r="L42" s="47"/>
      <c r="M42" s="47"/>
      <c r="N42" s="11"/>
    </row>
    <row r="43" spans="1:14" s="2" customFormat="1" ht="15">
      <c r="A43" s="11"/>
      <c r="B43" s="193" t="s">
        <v>1165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187" t="s">
        <v>1164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</row>
    <row r="45" spans="1:14" s="2" customFormat="1" ht="12" customHeight="1">
      <c r="A45" s="170">
        <v>0.5395833333333333</v>
      </c>
      <c r="B45" s="173" t="s">
        <v>1163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5"/>
    </row>
    <row r="46" spans="1:14" s="2" customFormat="1" ht="12" customHeight="1">
      <c r="A46" s="11"/>
      <c r="B46" s="173" t="s">
        <v>1162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 t="s">
        <v>1161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 t="s">
        <v>1160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 t="s">
        <v>1232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 t="s">
        <v>1159</v>
      </c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3" t="s">
        <v>1233</v>
      </c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5"/>
    </row>
    <row r="52" spans="1:14" s="2" customFormat="1" ht="12" customHeight="1">
      <c r="A52" s="11"/>
      <c r="B52" s="173" t="s">
        <v>1158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27" t="s">
        <v>1157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1" customFormat="1" ht="11.25">
      <c r="B55" s="10" t="s">
        <v>1156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1155</v>
      </c>
      <c r="N55" s="88" t="s">
        <v>1154</v>
      </c>
      <c r="O55" s="7"/>
    </row>
    <row r="56" spans="2:15" s="53" customFormat="1" ht="21.75" customHeight="1">
      <c r="B56" s="71" t="s">
        <v>1153</v>
      </c>
      <c r="C56" s="89" t="s">
        <v>50</v>
      </c>
      <c r="D56" s="89" t="s">
        <v>1150</v>
      </c>
      <c r="E56" s="92" t="s">
        <v>1152</v>
      </c>
      <c r="F56" s="89" t="s">
        <v>1151</v>
      </c>
      <c r="G56" s="93" t="s">
        <v>1150</v>
      </c>
      <c r="H56" s="93" t="s">
        <v>1149</v>
      </c>
      <c r="I56" s="93" t="s">
        <v>1148</v>
      </c>
      <c r="J56" s="219" t="s">
        <v>1147</v>
      </c>
      <c r="K56" s="220"/>
      <c r="L56" s="221"/>
      <c r="M56" s="222" t="s">
        <v>1146</v>
      </c>
      <c r="N56" s="223"/>
      <c r="O56" s="8"/>
    </row>
    <row r="57" spans="2:15" s="51" customFormat="1" ht="22.5" customHeight="1">
      <c r="B57" s="98" t="s">
        <v>1145</v>
      </c>
      <c r="C57" s="55">
        <v>-154.5</v>
      </c>
      <c r="D57" s="55">
        <v>-160.2</v>
      </c>
      <c r="E57" s="96" t="s">
        <v>1144</v>
      </c>
      <c r="F57" s="55">
        <v>27.4</v>
      </c>
      <c r="G57" s="55">
        <v>27.7</v>
      </c>
      <c r="H57" s="97" t="s">
        <v>1143</v>
      </c>
      <c r="I57" s="142">
        <v>2</v>
      </c>
      <c r="J57" s="56" t="s">
        <v>1142</v>
      </c>
      <c r="K57" s="207">
        <v>7.2</v>
      </c>
      <c r="L57" s="208"/>
      <c r="M57" s="207" t="s">
        <v>1138</v>
      </c>
      <c r="N57" s="209"/>
      <c r="O57" s="7"/>
    </row>
    <row r="58" spans="2:15" s="51" customFormat="1" ht="22.5" customHeight="1">
      <c r="B58" s="98" t="s">
        <v>1141</v>
      </c>
      <c r="C58" s="55">
        <v>-149.7</v>
      </c>
      <c r="D58" s="55">
        <v>-155.3</v>
      </c>
      <c r="E58" s="97" t="s">
        <v>1140</v>
      </c>
      <c r="F58" s="142">
        <v>18</v>
      </c>
      <c r="G58" s="142">
        <v>22</v>
      </c>
      <c r="H58" s="97" t="s">
        <v>146</v>
      </c>
      <c r="I58" s="142">
        <v>0</v>
      </c>
      <c r="J58" s="56" t="s">
        <v>1139</v>
      </c>
      <c r="K58" s="207">
        <v>7.2</v>
      </c>
      <c r="L58" s="208"/>
      <c r="M58" s="207" t="s">
        <v>1138</v>
      </c>
      <c r="N58" s="209"/>
      <c r="O58" s="7"/>
    </row>
    <row r="59" spans="2:15" s="51" customFormat="1" ht="22.5" customHeight="1">
      <c r="B59" s="98" t="s">
        <v>1137</v>
      </c>
      <c r="C59" s="55">
        <v>-208.4</v>
      </c>
      <c r="D59" s="55">
        <v>-209.8</v>
      </c>
      <c r="E59" s="97" t="s">
        <v>1136</v>
      </c>
      <c r="F59" s="57">
        <v>20</v>
      </c>
      <c r="G59" s="57">
        <v>20</v>
      </c>
      <c r="H59" s="97" t="s">
        <v>1135</v>
      </c>
      <c r="I59" s="142">
        <v>0</v>
      </c>
      <c r="J59" s="58" t="s">
        <v>1134</v>
      </c>
      <c r="K59" s="207">
        <v>7.2</v>
      </c>
      <c r="L59" s="208"/>
      <c r="M59" s="207" t="s">
        <v>1133</v>
      </c>
      <c r="N59" s="209"/>
      <c r="O59" s="7"/>
    </row>
    <row r="60" spans="2:15" s="51" customFormat="1" ht="22.5" customHeight="1">
      <c r="B60" s="98" t="s">
        <v>1132</v>
      </c>
      <c r="C60" s="55">
        <v>-110.8</v>
      </c>
      <c r="D60" s="55">
        <v>-122.2</v>
      </c>
      <c r="E60" s="97" t="s">
        <v>1131</v>
      </c>
      <c r="F60" s="57">
        <v>50</v>
      </c>
      <c r="G60" s="57">
        <v>50</v>
      </c>
      <c r="H60" s="97" t="s">
        <v>1130</v>
      </c>
      <c r="I60" s="142">
        <v>0</v>
      </c>
      <c r="J60" s="56" t="s">
        <v>1129</v>
      </c>
      <c r="K60" s="207">
        <v>7.2</v>
      </c>
      <c r="L60" s="208"/>
      <c r="M60" s="207" t="s">
        <v>1128</v>
      </c>
      <c r="N60" s="209"/>
      <c r="O60" s="7"/>
    </row>
    <row r="61" spans="2:15" s="51" customFormat="1" ht="22.5" customHeight="1">
      <c r="B61" s="98" t="s">
        <v>1127</v>
      </c>
      <c r="C61" s="55">
        <v>34.4</v>
      </c>
      <c r="D61" s="55">
        <v>25.5</v>
      </c>
      <c r="E61" s="97" t="s">
        <v>1126</v>
      </c>
      <c r="F61" s="57">
        <v>50</v>
      </c>
      <c r="G61" s="57">
        <v>50</v>
      </c>
      <c r="H61" s="96" t="s">
        <v>1125</v>
      </c>
      <c r="I61" s="144">
        <v>3</v>
      </c>
      <c r="J61" s="210" t="s">
        <v>1124</v>
      </c>
      <c r="K61" s="184"/>
      <c r="L61" s="185"/>
      <c r="M61" s="185"/>
      <c r="N61" s="186"/>
      <c r="O61" s="7"/>
    </row>
    <row r="62" spans="2:15" s="51" customFormat="1" ht="22.5" customHeight="1">
      <c r="B62" s="98" t="s">
        <v>1123</v>
      </c>
      <c r="C62" s="55">
        <v>35.4</v>
      </c>
      <c r="D62" s="55">
        <v>26.5</v>
      </c>
      <c r="E62" s="97" t="s">
        <v>1122</v>
      </c>
      <c r="F62" s="57">
        <v>270</v>
      </c>
      <c r="G62" s="57">
        <v>270</v>
      </c>
      <c r="H62" s="96" t="s">
        <v>1121</v>
      </c>
      <c r="I62" s="144">
        <v>0</v>
      </c>
      <c r="J62" s="211"/>
      <c r="K62" s="199"/>
      <c r="L62" s="200"/>
      <c r="M62" s="200"/>
      <c r="N62" s="201"/>
      <c r="O62" s="7"/>
    </row>
    <row r="63" spans="2:15" s="51" customFormat="1" ht="22.5" customHeight="1">
      <c r="B63" s="98" t="s">
        <v>1120</v>
      </c>
      <c r="C63" s="55">
        <v>31.3</v>
      </c>
      <c r="D63" s="55">
        <v>22.8</v>
      </c>
      <c r="E63" s="97" t="s">
        <v>1119</v>
      </c>
      <c r="F63" s="59" t="s">
        <v>1109</v>
      </c>
      <c r="G63" s="59" t="s">
        <v>1109</v>
      </c>
      <c r="H63" s="96" t="s">
        <v>1118</v>
      </c>
      <c r="I63" s="144">
        <v>0</v>
      </c>
      <c r="J63" s="211"/>
      <c r="K63" s="199"/>
      <c r="L63" s="200"/>
      <c r="M63" s="200"/>
      <c r="N63" s="201"/>
      <c r="O63" s="7"/>
    </row>
    <row r="64" spans="2:15" s="51" customFormat="1" ht="22.5" customHeight="1">
      <c r="B64" s="98" t="s">
        <v>1117</v>
      </c>
      <c r="C64" s="55">
        <v>31.9</v>
      </c>
      <c r="D64" s="55">
        <v>23.1</v>
      </c>
      <c r="E64" s="97" t="s">
        <v>1116</v>
      </c>
      <c r="F64" s="59">
        <v>0.5</v>
      </c>
      <c r="G64" s="61">
        <v>0.5</v>
      </c>
      <c r="H64" s="101"/>
      <c r="I64" s="87"/>
      <c r="J64" s="211"/>
      <c r="K64" s="199"/>
      <c r="L64" s="200"/>
      <c r="M64" s="200"/>
      <c r="N64" s="201"/>
      <c r="O64" s="7"/>
    </row>
    <row r="65" spans="2:15" s="51" customFormat="1" ht="22.5" customHeight="1">
      <c r="B65" s="99" t="s">
        <v>1115</v>
      </c>
      <c r="C65" s="60">
        <v>1.79E-05</v>
      </c>
      <c r="D65" s="60">
        <v>1.7E-05</v>
      </c>
      <c r="E65" s="96" t="s">
        <v>1114</v>
      </c>
      <c r="F65" s="55">
        <v>28.4</v>
      </c>
      <c r="G65" s="61">
        <v>18.5</v>
      </c>
      <c r="H65" s="97" t="s">
        <v>1113</v>
      </c>
      <c r="I65" s="61" t="s">
        <v>1109</v>
      </c>
      <c r="J65" s="211"/>
      <c r="K65" s="199"/>
      <c r="L65" s="200"/>
      <c r="M65" s="200"/>
      <c r="N65" s="201"/>
      <c r="O65" s="7"/>
    </row>
    <row r="66" spans="2:15" s="51" customFormat="1" ht="22.5" customHeight="1">
      <c r="B66" s="100" t="s">
        <v>1112</v>
      </c>
      <c r="C66" s="72">
        <v>500</v>
      </c>
      <c r="D66" s="134"/>
      <c r="E66" s="102" t="s">
        <v>1111</v>
      </c>
      <c r="F66" s="141">
        <v>32</v>
      </c>
      <c r="G66" s="169">
        <v>51.9</v>
      </c>
      <c r="H66" s="102" t="s">
        <v>1110</v>
      </c>
      <c r="I66" s="143" t="s">
        <v>1109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1108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1107</v>
      </c>
      <c r="C69" s="67" t="s">
        <v>1106</v>
      </c>
      <c r="D69" s="67" t="s">
        <v>1105</v>
      </c>
      <c r="E69" s="67" t="s">
        <v>1104</v>
      </c>
      <c r="F69" s="67" t="s">
        <v>1103</v>
      </c>
      <c r="G69" s="67" t="s">
        <v>1102</v>
      </c>
      <c r="H69" s="67" t="s">
        <v>1101</v>
      </c>
      <c r="I69" s="82" t="s">
        <v>137</v>
      </c>
      <c r="J69" s="67" t="s">
        <v>1100</v>
      </c>
      <c r="K69" s="82" t="s">
        <v>1099</v>
      </c>
      <c r="L69" s="82" t="s">
        <v>1098</v>
      </c>
      <c r="M69" s="67" t="s">
        <v>1097</v>
      </c>
      <c r="N69" s="83" t="s">
        <v>1096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1095</v>
      </c>
      <c r="C71" s="70" t="s">
        <v>155</v>
      </c>
      <c r="D71" s="69" t="s">
        <v>1094</v>
      </c>
      <c r="E71" s="70" t="s">
        <v>1093</v>
      </c>
      <c r="F71" s="70" t="s">
        <v>1092</v>
      </c>
      <c r="G71" s="70" t="s">
        <v>1091</v>
      </c>
      <c r="H71" s="70" t="s">
        <v>1090</v>
      </c>
      <c r="I71" s="70" t="s">
        <v>1089</v>
      </c>
      <c r="J71" s="70" t="s">
        <v>1088</v>
      </c>
      <c r="K71" s="70" t="s">
        <v>1087</v>
      </c>
      <c r="L71" s="70" t="s">
        <v>1086</v>
      </c>
      <c r="M71" s="70" t="s">
        <v>1085</v>
      </c>
      <c r="N71" s="86" t="s">
        <v>1084</v>
      </c>
    </row>
    <row r="72" spans="1:14" s="2" customFormat="1" ht="24" customHeight="1">
      <c r="A72" s="11"/>
      <c r="B72" s="150">
        <v>0</v>
      </c>
      <c r="C72" s="151">
        <v>1</v>
      </c>
      <c r="D72" s="151">
        <v>0</v>
      </c>
      <c r="E72" s="151">
        <v>0</v>
      </c>
      <c r="F72" s="151">
        <v>0</v>
      </c>
      <c r="G72" s="151">
        <v>2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1083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2" t="s">
        <v>1082</v>
      </c>
      <c r="C75" s="192"/>
      <c r="D75" s="153">
        <v>0</v>
      </c>
      <c r="E75" s="192" t="s">
        <v>1081</v>
      </c>
      <c r="F75" s="192"/>
      <c r="G75" s="156">
        <v>0</v>
      </c>
      <c r="H75" s="192" t="s">
        <v>170</v>
      </c>
      <c r="I75" s="192"/>
      <c r="J75" s="153">
        <v>0</v>
      </c>
      <c r="K75" s="192" t="s">
        <v>1080</v>
      </c>
      <c r="L75" s="192"/>
      <c r="M75" s="158">
        <v>0</v>
      </c>
      <c r="N75" s="62"/>
      <c r="O75" s="9"/>
    </row>
    <row r="76" spans="2:15" s="51" customFormat="1" ht="18.75" customHeight="1">
      <c r="B76" s="179" t="s">
        <v>1079</v>
      </c>
      <c r="C76" s="180"/>
      <c r="D76" s="154">
        <v>0</v>
      </c>
      <c r="E76" s="180" t="s">
        <v>1078</v>
      </c>
      <c r="F76" s="180"/>
      <c r="G76" s="154">
        <v>0</v>
      </c>
      <c r="H76" s="180" t="s">
        <v>1077</v>
      </c>
      <c r="I76" s="180"/>
      <c r="J76" s="154">
        <v>0</v>
      </c>
      <c r="K76" s="180" t="s">
        <v>1076</v>
      </c>
      <c r="L76" s="180"/>
      <c r="M76" s="159">
        <v>0</v>
      </c>
      <c r="N76" s="62"/>
      <c r="O76" s="9"/>
    </row>
    <row r="77" spans="2:15" s="51" customFormat="1" ht="18.75" customHeight="1">
      <c r="B77" s="179" t="s">
        <v>1075</v>
      </c>
      <c r="C77" s="180"/>
      <c r="D77" s="154">
        <v>0</v>
      </c>
      <c r="E77" s="180" t="s">
        <v>1074</v>
      </c>
      <c r="F77" s="180"/>
      <c r="G77" s="154">
        <v>0</v>
      </c>
      <c r="H77" s="180" t="s">
        <v>1073</v>
      </c>
      <c r="I77" s="180"/>
      <c r="J77" s="157">
        <v>0</v>
      </c>
      <c r="K77" s="180" t="s">
        <v>1072</v>
      </c>
      <c r="L77" s="180"/>
      <c r="M77" s="159">
        <v>0</v>
      </c>
      <c r="N77" s="62"/>
      <c r="O77" s="9"/>
    </row>
    <row r="78" spans="2:15" s="51" customFormat="1" ht="18.75" customHeight="1">
      <c r="B78" s="179" t="s">
        <v>1071</v>
      </c>
      <c r="C78" s="180"/>
      <c r="D78" s="154">
        <v>0</v>
      </c>
      <c r="E78" s="180" t="s">
        <v>1070</v>
      </c>
      <c r="F78" s="180"/>
      <c r="G78" s="154">
        <v>0</v>
      </c>
      <c r="H78" s="180" t="s">
        <v>1069</v>
      </c>
      <c r="I78" s="180"/>
      <c r="J78" s="154">
        <v>0</v>
      </c>
      <c r="K78" s="180" t="s">
        <v>1068</v>
      </c>
      <c r="L78" s="180"/>
      <c r="M78" s="159">
        <v>0</v>
      </c>
      <c r="N78" s="62"/>
      <c r="O78" s="9"/>
    </row>
    <row r="79" spans="2:15" s="51" customFormat="1" ht="18.75" customHeight="1">
      <c r="B79" s="179" t="s">
        <v>1067</v>
      </c>
      <c r="C79" s="180"/>
      <c r="D79" s="154">
        <v>0</v>
      </c>
      <c r="E79" s="180" t="s">
        <v>116</v>
      </c>
      <c r="F79" s="180"/>
      <c r="G79" s="154">
        <v>0</v>
      </c>
      <c r="H79" s="180" t="s">
        <v>1066</v>
      </c>
      <c r="I79" s="180"/>
      <c r="J79" s="157">
        <v>0</v>
      </c>
      <c r="K79" s="180" t="s">
        <v>1065</v>
      </c>
      <c r="L79" s="180"/>
      <c r="M79" s="159">
        <v>0</v>
      </c>
      <c r="N79" s="62"/>
      <c r="O79" s="9"/>
    </row>
    <row r="80" spans="2:15" s="51" customFormat="1" ht="18.75" customHeight="1">
      <c r="B80" s="179" t="s">
        <v>1064</v>
      </c>
      <c r="C80" s="180"/>
      <c r="D80" s="154">
        <v>0</v>
      </c>
      <c r="E80" s="180" t="s">
        <v>1063</v>
      </c>
      <c r="F80" s="180"/>
      <c r="G80" s="154">
        <v>0</v>
      </c>
      <c r="H80" s="180" t="s">
        <v>1062</v>
      </c>
      <c r="I80" s="180"/>
      <c r="J80" s="157">
        <v>0</v>
      </c>
      <c r="K80" s="180" t="s">
        <v>1061</v>
      </c>
      <c r="L80" s="180"/>
      <c r="M80" s="159">
        <v>0</v>
      </c>
      <c r="N80" s="62"/>
      <c r="O80" s="9"/>
    </row>
    <row r="81" spans="2:15" s="51" customFormat="1" ht="18.75" customHeight="1">
      <c r="B81" s="179" t="s">
        <v>1060</v>
      </c>
      <c r="C81" s="180"/>
      <c r="D81" s="154">
        <v>0</v>
      </c>
      <c r="E81" s="180" t="s">
        <v>1059</v>
      </c>
      <c r="F81" s="180"/>
      <c r="G81" s="154">
        <v>0</v>
      </c>
      <c r="H81" s="180" t="s">
        <v>1058</v>
      </c>
      <c r="I81" s="180"/>
      <c r="J81" s="154">
        <v>0</v>
      </c>
      <c r="K81" s="180" t="s">
        <v>1057</v>
      </c>
      <c r="L81" s="180"/>
      <c r="M81" s="159">
        <v>0</v>
      </c>
      <c r="N81" s="62"/>
      <c r="O81" s="166"/>
    </row>
    <row r="82" spans="2:15" s="51" customFormat="1" ht="18.75" customHeight="1">
      <c r="B82" s="206" t="s">
        <v>1056</v>
      </c>
      <c r="C82" s="188"/>
      <c r="D82" s="155">
        <v>0</v>
      </c>
      <c r="E82" s="188" t="s">
        <v>1055</v>
      </c>
      <c r="F82" s="188"/>
      <c r="G82" s="155">
        <v>0</v>
      </c>
      <c r="H82" s="188" t="s">
        <v>1054</v>
      </c>
      <c r="I82" s="188"/>
      <c r="J82" s="155">
        <v>0</v>
      </c>
      <c r="K82" s="188"/>
      <c r="L82" s="188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1.25">
      <c r="B84" s="10" t="s">
        <v>1053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81" t="s">
        <v>1052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3"/>
      <c r="O85" s="7"/>
    </row>
    <row r="86" spans="2:15" s="51" customFormat="1" ht="12" customHeight="1">
      <c r="B86" s="176" t="s">
        <v>229</v>
      </c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1" customFormat="1" ht="12" customHeight="1">
      <c r="B87" s="176" t="s">
        <v>1050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1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1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1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1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1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1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1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1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1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1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1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1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1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0"/>
  <sheetViews>
    <sheetView zoomScale="130" zoomScaleNormal="130" workbookViewId="0" topLeftCell="A7">
      <selection activeCell="J19" sqref="J19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44111</v>
      </c>
      <c r="D3" s="231"/>
      <c r="E3" s="12"/>
      <c r="F3" s="12"/>
      <c r="G3" s="12"/>
      <c r="H3" s="11"/>
      <c r="I3" s="11"/>
      <c r="J3" s="11"/>
      <c r="K3" s="108" t="s">
        <v>1392</v>
      </c>
      <c r="L3" s="167">
        <f>(M31-(M32+M33))/M31*100</f>
        <v>0</v>
      </c>
      <c r="M3" s="109" t="s">
        <v>1391</v>
      </c>
      <c r="N3" s="16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1390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1388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1387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1386</v>
      </c>
    </row>
    <row r="9" spans="1:14" s="2" customFormat="1" ht="13.5" customHeight="1">
      <c r="A9" s="11"/>
      <c r="B9" s="17" t="s">
        <v>8</v>
      </c>
      <c r="C9" s="25">
        <v>0.40069444444444446</v>
      </c>
      <c r="D9" s="26"/>
      <c r="E9" s="26">
        <v>18.1</v>
      </c>
      <c r="F9" s="26">
        <v>54</v>
      </c>
      <c r="G9" s="27" t="s">
        <v>1041</v>
      </c>
      <c r="H9" s="26">
        <v>2.6</v>
      </c>
      <c r="I9" s="28">
        <v>72.3</v>
      </c>
      <c r="J9" s="29">
        <v>16</v>
      </c>
      <c r="K9" s="11"/>
      <c r="L9" s="21">
        <v>2</v>
      </c>
      <c r="M9" s="73" t="s">
        <v>2</v>
      </c>
      <c r="N9" s="74" t="s">
        <v>1385</v>
      </c>
    </row>
    <row r="10" spans="1:15" s="2" customFormat="1" ht="13.5" customHeight="1">
      <c r="A10" s="11"/>
      <c r="B10" s="17" t="s">
        <v>1384</v>
      </c>
      <c r="C10" s="25">
        <v>0.6194444444444445</v>
      </c>
      <c r="D10" s="26"/>
      <c r="E10" s="26">
        <v>15.9</v>
      </c>
      <c r="F10" s="26">
        <v>64</v>
      </c>
      <c r="G10" s="27" t="s">
        <v>1382</v>
      </c>
      <c r="H10" s="26">
        <v>5</v>
      </c>
      <c r="I10" s="11"/>
      <c r="J10" s="30">
        <v>8</v>
      </c>
      <c r="K10" s="11"/>
      <c r="L10" s="21">
        <v>4</v>
      </c>
      <c r="M10" s="73" t="s">
        <v>33</v>
      </c>
      <c r="N10" s="22" t="s">
        <v>1383</v>
      </c>
      <c r="O10" s="3"/>
    </row>
    <row r="11" spans="1:15" s="2" customFormat="1" ht="13.5" customHeight="1" thickBot="1">
      <c r="A11" s="11"/>
      <c r="B11" s="31" t="s">
        <v>9</v>
      </c>
      <c r="C11" s="32">
        <v>0.7611111111111111</v>
      </c>
      <c r="D11" s="33"/>
      <c r="E11" s="33">
        <v>16.4</v>
      </c>
      <c r="F11" s="33">
        <v>60</v>
      </c>
      <c r="G11" s="27" t="s">
        <v>1382</v>
      </c>
      <c r="H11" s="33">
        <v>1.2</v>
      </c>
      <c r="I11" s="11"/>
      <c r="J11" s="168">
        <v>8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24.360416666666666</v>
      </c>
      <c r="D12" s="36" t="e">
        <f>AVERAGE(D9:D11)</f>
        <v>#DIV/0!</v>
      </c>
      <c r="E12" s="36">
        <f>AVERAGE(E9:E11)</f>
        <v>16.8</v>
      </c>
      <c r="F12" s="37">
        <f>AVERAGE(F9:F11)</f>
        <v>59.333333333333336</v>
      </c>
      <c r="G12" s="11"/>
      <c r="H12" s="38">
        <f>AVERAGE(H9:H11)</f>
        <v>2.933333333333333</v>
      </c>
      <c r="I12" s="11"/>
      <c r="J12" s="39">
        <f>AVERAGE(J9:J11)</f>
        <v>10.666666666666666</v>
      </c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170"/>
      <c r="I14" s="170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1381</v>
      </c>
      <c r="D15" s="41" t="s">
        <v>1380</v>
      </c>
      <c r="E15" s="41" t="s">
        <v>1379</v>
      </c>
      <c r="F15" s="41" t="s">
        <v>1378</v>
      </c>
      <c r="G15" s="41" t="s">
        <v>1377</v>
      </c>
      <c r="H15" s="41" t="s">
        <v>1376</v>
      </c>
      <c r="I15" s="41" t="s">
        <v>1375</v>
      </c>
      <c r="J15" s="41" t="s">
        <v>1374</v>
      </c>
      <c r="K15" s="41" t="s">
        <v>1373</v>
      </c>
      <c r="L15" s="41" t="s">
        <v>1372</v>
      </c>
      <c r="M15" s="41" t="s">
        <v>1213</v>
      </c>
      <c r="N15" s="40" t="s">
        <v>1371</v>
      </c>
    </row>
    <row r="16" spans="1:14" s="2" customFormat="1" ht="18.75" customHeight="1">
      <c r="A16" s="11"/>
      <c r="B16" s="63" t="s">
        <v>11</v>
      </c>
      <c r="C16" s="163" t="s">
        <v>834</v>
      </c>
      <c r="D16" s="163" t="s">
        <v>1370</v>
      </c>
      <c r="E16" s="163" t="s">
        <v>1369</v>
      </c>
      <c r="F16" s="163" t="s">
        <v>1368</v>
      </c>
      <c r="G16" s="163" t="s">
        <v>1210</v>
      </c>
      <c r="H16" s="163"/>
      <c r="I16" s="163"/>
      <c r="J16" s="163"/>
      <c r="K16" s="163"/>
      <c r="L16" s="163"/>
      <c r="M16" s="163"/>
      <c r="N16" s="163" t="s">
        <v>405</v>
      </c>
    </row>
    <row r="17" spans="1:14" s="2" customFormat="1" ht="13.5" customHeight="1">
      <c r="A17" s="11"/>
      <c r="B17" s="63" t="s">
        <v>18</v>
      </c>
      <c r="C17" s="25">
        <v>0.3673611111111111</v>
      </c>
      <c r="D17" s="25">
        <v>0.3680555555555556</v>
      </c>
      <c r="E17" s="25"/>
      <c r="F17" s="25"/>
      <c r="G17" s="25">
        <v>0.7361111111111112</v>
      </c>
      <c r="H17" s="25"/>
      <c r="I17" s="25"/>
      <c r="J17" s="25"/>
      <c r="K17" s="25"/>
      <c r="L17" s="25"/>
      <c r="M17" s="25"/>
      <c r="N17" s="25">
        <v>0.7402777777777777</v>
      </c>
    </row>
    <row r="18" spans="1:14" s="2" customFormat="1" ht="13.5" customHeight="1">
      <c r="A18" s="11"/>
      <c r="B18" s="63" t="s">
        <v>12</v>
      </c>
      <c r="C18" s="43">
        <v>38931</v>
      </c>
      <c r="D18" s="42">
        <v>38932</v>
      </c>
      <c r="E18" s="42"/>
      <c r="F18" s="42"/>
      <c r="G18" s="42">
        <v>38950</v>
      </c>
      <c r="H18" s="42"/>
      <c r="I18" s="42"/>
      <c r="J18" s="42"/>
      <c r="K18" s="42"/>
      <c r="L18" s="42"/>
      <c r="M18" s="42"/>
      <c r="N18" s="42">
        <v>38955</v>
      </c>
    </row>
    <row r="19" spans="1:14" s="2" customFormat="1" ht="13.5" customHeight="1" thickBot="1">
      <c r="A19" s="11"/>
      <c r="B19" s="64" t="s">
        <v>13</v>
      </c>
      <c r="C19" s="135"/>
      <c r="D19" s="43">
        <v>38936</v>
      </c>
      <c r="E19" s="43"/>
      <c r="F19" s="43"/>
      <c r="G19" s="43">
        <v>38954</v>
      </c>
      <c r="H19" s="43"/>
      <c r="I19" s="43"/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1367</v>
      </c>
      <c r="C20" s="137"/>
      <c r="D20" s="138">
        <f aca="true" t="shared" si="0" ref="D20:M20">IF(ISNUMBER(D18),D19-D18+1,"")</f>
        <v>5</v>
      </c>
      <c r="E20" s="44">
        <f t="shared" si="0"/>
      </c>
      <c r="F20" s="44">
        <f t="shared" si="0"/>
      </c>
      <c r="G20" s="44">
        <f t="shared" si="0"/>
        <v>5</v>
      </c>
      <c r="H20" s="44">
        <f t="shared" si="0"/>
      </c>
      <c r="I20" s="44">
        <f t="shared" si="0"/>
      </c>
      <c r="J20" s="44">
        <f t="shared" si="0"/>
      </c>
      <c r="K20" s="44">
        <f t="shared" si="0"/>
      </c>
      <c r="L20" s="44">
        <f t="shared" si="0"/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1366</v>
      </c>
      <c r="C22" s="75" t="s">
        <v>402</v>
      </c>
      <c r="D22" s="76" t="s">
        <v>1365</v>
      </c>
      <c r="E22" s="77" t="s">
        <v>1363</v>
      </c>
      <c r="F22" s="196" t="s">
        <v>1362</v>
      </c>
      <c r="G22" s="197"/>
      <c r="H22" s="198"/>
      <c r="I22" s="81" t="s">
        <v>1364</v>
      </c>
      <c r="J22" s="76" t="s">
        <v>617</v>
      </c>
      <c r="K22" s="76" t="s">
        <v>1363</v>
      </c>
      <c r="L22" s="196" t="s">
        <v>1362</v>
      </c>
      <c r="M22" s="197"/>
      <c r="N22" s="198"/>
    </row>
    <row r="23" spans="1:14" s="2" customFormat="1" ht="18.75" customHeight="1">
      <c r="A23" s="11"/>
      <c r="B23" s="214"/>
      <c r="C23" s="161"/>
      <c r="D23" s="161"/>
      <c r="E23" s="20" t="s">
        <v>1358</v>
      </c>
      <c r="F23" s="189"/>
      <c r="G23" s="190"/>
      <c r="H23" s="191"/>
      <c r="I23" s="80"/>
      <c r="J23" s="20"/>
      <c r="K23" s="20" t="s">
        <v>816</v>
      </c>
      <c r="L23" s="189"/>
      <c r="M23" s="190"/>
      <c r="N23" s="191"/>
    </row>
    <row r="24" spans="1:14" s="2" customFormat="1" ht="18.75" customHeight="1">
      <c r="A24" s="11"/>
      <c r="B24" s="214"/>
      <c r="C24" s="162"/>
      <c r="D24" s="162"/>
      <c r="E24" s="78" t="s">
        <v>1359</v>
      </c>
      <c r="F24" s="189"/>
      <c r="G24" s="190"/>
      <c r="H24" s="191"/>
      <c r="I24" s="80"/>
      <c r="J24" s="20"/>
      <c r="K24" s="79" t="s">
        <v>1360</v>
      </c>
      <c r="L24" s="189"/>
      <c r="M24" s="190"/>
      <c r="N24" s="191"/>
    </row>
    <row r="25" spans="1:14" s="2" customFormat="1" ht="18.75" customHeight="1">
      <c r="A25" s="11" t="s">
        <v>1361</v>
      </c>
      <c r="B25" s="214"/>
      <c r="C25" s="161"/>
      <c r="D25" s="161"/>
      <c r="E25" s="20" t="s">
        <v>1360</v>
      </c>
      <c r="F25" s="189"/>
      <c r="G25" s="190"/>
      <c r="H25" s="191"/>
      <c r="I25" s="80"/>
      <c r="J25" s="20"/>
      <c r="K25" s="20" t="s">
        <v>1359</v>
      </c>
      <c r="L25" s="189"/>
      <c r="M25" s="190"/>
      <c r="N25" s="191"/>
    </row>
    <row r="26" spans="1:14" s="2" customFormat="1" ht="18.75" customHeight="1">
      <c r="A26" s="11"/>
      <c r="B26" s="215"/>
      <c r="C26" s="161"/>
      <c r="D26" s="161"/>
      <c r="E26" s="165" t="s">
        <v>816</v>
      </c>
      <c r="F26" s="189"/>
      <c r="G26" s="190"/>
      <c r="H26" s="191"/>
      <c r="I26" s="80"/>
      <c r="J26" s="20"/>
      <c r="K26" s="20" t="s">
        <v>1358</v>
      </c>
      <c r="L26" s="189"/>
      <c r="M26" s="190"/>
      <c r="N26" s="191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70"/>
    </row>
    <row r="29" spans="1:14" s="2" customFormat="1" ht="13.5" customHeight="1">
      <c r="A29" s="11"/>
      <c r="B29" s="104"/>
      <c r="C29" s="111" t="s">
        <v>16</v>
      </c>
      <c r="D29" s="112" t="s">
        <v>1357</v>
      </c>
      <c r="E29" s="112" t="s">
        <v>1356</v>
      </c>
      <c r="F29" s="112" t="s">
        <v>1355</v>
      </c>
      <c r="G29" s="112" t="s">
        <v>1354</v>
      </c>
      <c r="H29" s="112" t="s">
        <v>1353</v>
      </c>
      <c r="I29" s="112" t="s">
        <v>1352</v>
      </c>
      <c r="J29" s="112" t="s">
        <v>1351</v>
      </c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1350</v>
      </c>
      <c r="C30" s="123">
        <v>0.08958333333333333</v>
      </c>
      <c r="D30" s="124">
        <v>0.2701388888888889</v>
      </c>
      <c r="E30" s="124"/>
      <c r="F30" s="124"/>
      <c r="G30" s="124"/>
      <c r="H30" s="124"/>
      <c r="I30" s="124"/>
      <c r="J30" s="124"/>
      <c r="K30" s="124"/>
      <c r="L30" s="125"/>
      <c r="M30" s="117">
        <f>SUM(C30:L30)</f>
        <v>0.3597222222222222</v>
      </c>
      <c r="N30" s="126"/>
    </row>
    <row r="31" spans="1:14" s="2" customFormat="1" ht="13.5" customHeight="1">
      <c r="A31" s="11"/>
      <c r="B31" s="106" t="s">
        <v>1349</v>
      </c>
      <c r="C31" s="114">
        <v>0.08958333333333333</v>
      </c>
      <c r="D31" s="32">
        <v>0.2701388888888889</v>
      </c>
      <c r="E31" s="32"/>
      <c r="F31" s="32"/>
      <c r="G31" s="32"/>
      <c r="H31" s="32"/>
      <c r="I31" s="32"/>
      <c r="J31" s="32"/>
      <c r="K31" s="32"/>
      <c r="L31" s="115"/>
      <c r="M31" s="118">
        <f>SUM(C31:L31)</f>
        <v>0.3597222222222222</v>
      </c>
      <c r="N31" s="122"/>
    </row>
    <row r="32" spans="1:15" s="2" customFormat="1" ht="13.5" customHeight="1">
      <c r="A32" s="11"/>
      <c r="B32" s="107" t="s">
        <v>1348</v>
      </c>
      <c r="C32" s="130">
        <v>0.08958333333333333</v>
      </c>
      <c r="D32" s="131">
        <v>0.2701388888888889</v>
      </c>
      <c r="E32" s="131"/>
      <c r="F32" s="131"/>
      <c r="G32" s="131"/>
      <c r="H32" s="131"/>
      <c r="I32" s="131"/>
      <c r="J32" s="131"/>
      <c r="K32" s="131"/>
      <c r="L32" s="132"/>
      <c r="M32" s="133">
        <f>SUM(C32:L32)</f>
        <v>0.3597222222222222</v>
      </c>
      <c r="N32" s="120"/>
      <c r="O32" s="4"/>
    </row>
    <row r="33" spans="1:15" s="2" customFormat="1" ht="13.5" customHeight="1" thickBot="1">
      <c r="A33" s="11"/>
      <c r="B33" s="110" t="s">
        <v>1347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24" t="s">
        <v>1346</v>
      </c>
      <c r="C35" s="194"/>
      <c r="D35" s="195"/>
      <c r="E35" s="194"/>
      <c r="F35" s="195"/>
      <c r="G35" s="194"/>
      <c r="H35" s="195"/>
      <c r="I35" s="194"/>
      <c r="J35" s="195"/>
      <c r="K35" s="194"/>
      <c r="L35" s="195"/>
      <c r="M35" s="194"/>
      <c r="N35" s="195"/>
    </row>
    <row r="36" spans="1:14" s="2" customFormat="1" ht="19.5" customHeight="1">
      <c r="A36" s="11"/>
      <c r="B36" s="225"/>
      <c r="C36" s="194"/>
      <c r="D36" s="195"/>
      <c r="E36" s="194"/>
      <c r="F36" s="195"/>
      <c r="G36" s="194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6"/>
      <c r="C42" s="47"/>
      <c r="D42" s="48"/>
      <c r="E42" s="47"/>
      <c r="F42" s="47"/>
      <c r="G42" s="47"/>
      <c r="H42" s="47"/>
      <c r="I42" s="47"/>
      <c r="J42" s="47"/>
      <c r="K42" s="47"/>
      <c r="L42" s="47"/>
      <c r="M42" s="47"/>
      <c r="N42" s="11"/>
    </row>
    <row r="43" spans="1:14" s="2" customFormat="1" ht="15">
      <c r="A43" s="11"/>
      <c r="B43" s="193" t="s">
        <v>1345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232" t="s">
        <v>1344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233"/>
    </row>
    <row r="45" spans="1:14" s="2" customFormat="1" ht="12" customHeight="1">
      <c r="A45" s="170">
        <v>0.5395833333333333</v>
      </c>
      <c r="B45" s="173" t="s">
        <v>1343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5"/>
    </row>
    <row r="46" spans="1:14" s="2" customFormat="1" ht="12" customHeight="1">
      <c r="A46" s="11"/>
      <c r="B46" s="173" t="s">
        <v>1342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 t="s">
        <v>1341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5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27" t="s">
        <v>1340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1" customFormat="1" ht="11.25">
      <c r="B55" s="10" t="s">
        <v>1339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760</v>
      </c>
      <c r="N55" s="88" t="s">
        <v>1338</v>
      </c>
      <c r="O55" s="7"/>
    </row>
    <row r="56" spans="2:15" s="53" customFormat="1" ht="21.75" customHeight="1">
      <c r="B56" s="71" t="s">
        <v>1337</v>
      </c>
      <c r="C56" s="89" t="s">
        <v>1335</v>
      </c>
      <c r="D56" s="89" t="s">
        <v>1334</v>
      </c>
      <c r="E56" s="92" t="s">
        <v>1336</v>
      </c>
      <c r="F56" s="89" t="s">
        <v>1335</v>
      </c>
      <c r="G56" s="93" t="s">
        <v>1334</v>
      </c>
      <c r="H56" s="93" t="s">
        <v>1333</v>
      </c>
      <c r="I56" s="93" t="s">
        <v>1332</v>
      </c>
      <c r="J56" s="219" t="s">
        <v>1331</v>
      </c>
      <c r="K56" s="220"/>
      <c r="L56" s="221"/>
      <c r="M56" s="222" t="s">
        <v>1330</v>
      </c>
      <c r="N56" s="223"/>
      <c r="O56" s="8"/>
    </row>
    <row r="57" spans="2:15" s="51" customFormat="1" ht="22.5" customHeight="1">
      <c r="B57" s="98" t="s">
        <v>1329</v>
      </c>
      <c r="C57" s="55">
        <v>-157.3</v>
      </c>
      <c r="D57" s="55">
        <v>-160.5</v>
      </c>
      <c r="E57" s="96" t="s">
        <v>1328</v>
      </c>
      <c r="F57" s="55">
        <v>24.8</v>
      </c>
      <c r="G57" s="55">
        <v>26.1</v>
      </c>
      <c r="H57" s="97" t="s">
        <v>1327</v>
      </c>
      <c r="I57" s="142">
        <v>0</v>
      </c>
      <c r="J57" s="56" t="s">
        <v>1326</v>
      </c>
      <c r="K57" s="207">
        <v>7.2</v>
      </c>
      <c r="L57" s="208"/>
      <c r="M57" s="207" t="s">
        <v>1322</v>
      </c>
      <c r="N57" s="209"/>
      <c r="O57" s="7"/>
    </row>
    <row r="58" spans="2:15" s="51" customFormat="1" ht="22.5" customHeight="1">
      <c r="B58" s="98" t="s">
        <v>1325</v>
      </c>
      <c r="C58" s="55">
        <v>-152.5</v>
      </c>
      <c r="D58" s="55">
        <v>-155.6</v>
      </c>
      <c r="E58" s="97" t="s">
        <v>1324</v>
      </c>
      <c r="F58" s="142">
        <v>30</v>
      </c>
      <c r="G58" s="142">
        <v>28</v>
      </c>
      <c r="H58" s="97" t="s">
        <v>744</v>
      </c>
      <c r="I58" s="142">
        <v>0</v>
      </c>
      <c r="J58" s="56" t="s">
        <v>1323</v>
      </c>
      <c r="K58" s="207">
        <v>7.2</v>
      </c>
      <c r="L58" s="208"/>
      <c r="M58" s="207" t="s">
        <v>1322</v>
      </c>
      <c r="N58" s="209"/>
      <c r="O58" s="7"/>
    </row>
    <row r="59" spans="2:15" s="51" customFormat="1" ht="22.5" customHeight="1">
      <c r="B59" s="98" t="s">
        <v>1321</v>
      </c>
      <c r="C59" s="55">
        <v>-206.6</v>
      </c>
      <c r="D59" s="55">
        <v>-205.4</v>
      </c>
      <c r="E59" s="97" t="s">
        <v>1320</v>
      </c>
      <c r="F59" s="57">
        <v>20</v>
      </c>
      <c r="G59" s="57">
        <v>15</v>
      </c>
      <c r="H59" s="97" t="s">
        <v>1319</v>
      </c>
      <c r="I59" s="142">
        <v>0</v>
      </c>
      <c r="J59" s="58" t="s">
        <v>1318</v>
      </c>
      <c r="K59" s="207">
        <v>7.2</v>
      </c>
      <c r="L59" s="208"/>
      <c r="M59" s="207" t="s">
        <v>1317</v>
      </c>
      <c r="N59" s="209"/>
      <c r="O59" s="7"/>
    </row>
    <row r="60" spans="2:15" s="51" customFormat="1" ht="22.5" customHeight="1">
      <c r="B60" s="98" t="s">
        <v>1316</v>
      </c>
      <c r="C60" s="55">
        <v>-115.7</v>
      </c>
      <c r="D60" s="55">
        <v>-122.9</v>
      </c>
      <c r="E60" s="97" t="s">
        <v>1315</v>
      </c>
      <c r="F60" s="57">
        <v>50</v>
      </c>
      <c r="G60" s="57">
        <v>45</v>
      </c>
      <c r="H60" s="97" t="s">
        <v>1314</v>
      </c>
      <c r="I60" s="142">
        <v>0</v>
      </c>
      <c r="J60" s="56" t="s">
        <v>1313</v>
      </c>
      <c r="K60" s="207">
        <v>7.2</v>
      </c>
      <c r="L60" s="208"/>
      <c r="M60" s="207" t="s">
        <v>1312</v>
      </c>
      <c r="N60" s="209"/>
      <c r="O60" s="7"/>
    </row>
    <row r="61" spans="2:15" s="51" customFormat="1" ht="22.5" customHeight="1">
      <c r="B61" s="98" t="s">
        <v>1311</v>
      </c>
      <c r="C61" s="55">
        <v>29.6</v>
      </c>
      <c r="D61" s="55">
        <v>30.2</v>
      </c>
      <c r="E61" s="97" t="s">
        <v>1310</v>
      </c>
      <c r="F61" s="57">
        <v>50</v>
      </c>
      <c r="G61" s="57">
        <v>50</v>
      </c>
      <c r="H61" s="96" t="s">
        <v>730</v>
      </c>
      <c r="I61" s="144">
        <v>0</v>
      </c>
      <c r="J61" s="210" t="s">
        <v>1309</v>
      </c>
      <c r="K61" s="184"/>
      <c r="L61" s="185"/>
      <c r="M61" s="185"/>
      <c r="N61" s="186"/>
      <c r="O61" s="7"/>
    </row>
    <row r="62" spans="2:15" s="51" customFormat="1" ht="22.5" customHeight="1">
      <c r="B62" s="98" t="s">
        <v>1308</v>
      </c>
      <c r="C62" s="55">
        <v>28</v>
      </c>
      <c r="D62" s="55">
        <v>26.3</v>
      </c>
      <c r="E62" s="97" t="s">
        <v>1307</v>
      </c>
      <c r="F62" s="57">
        <v>270</v>
      </c>
      <c r="G62" s="57">
        <v>270</v>
      </c>
      <c r="H62" s="96" t="s">
        <v>1306</v>
      </c>
      <c r="I62" s="144">
        <v>0</v>
      </c>
      <c r="J62" s="211"/>
      <c r="K62" s="199"/>
      <c r="L62" s="200"/>
      <c r="M62" s="200"/>
      <c r="N62" s="201"/>
      <c r="O62" s="7"/>
    </row>
    <row r="63" spans="2:15" s="51" customFormat="1" ht="22.5" customHeight="1">
      <c r="B63" s="98" t="s">
        <v>1305</v>
      </c>
      <c r="C63" s="55">
        <v>24.7</v>
      </c>
      <c r="D63" s="55">
        <v>23.6</v>
      </c>
      <c r="E63" s="97" t="s">
        <v>1304</v>
      </c>
      <c r="F63" s="59">
        <v>4.8</v>
      </c>
      <c r="G63" s="59">
        <v>4.8</v>
      </c>
      <c r="H63" s="96" t="s">
        <v>1303</v>
      </c>
      <c r="I63" s="144">
        <v>0</v>
      </c>
      <c r="J63" s="211"/>
      <c r="K63" s="199"/>
      <c r="L63" s="200"/>
      <c r="M63" s="200"/>
      <c r="N63" s="201"/>
      <c r="O63" s="7"/>
    </row>
    <row r="64" spans="2:15" s="51" customFormat="1" ht="22.5" customHeight="1">
      <c r="B64" s="98" t="s">
        <v>1302</v>
      </c>
      <c r="C64" s="55">
        <v>25</v>
      </c>
      <c r="D64" s="55">
        <v>23</v>
      </c>
      <c r="E64" s="97" t="s">
        <v>1301</v>
      </c>
      <c r="F64" s="59">
        <v>0.4</v>
      </c>
      <c r="G64" s="61">
        <v>0.4</v>
      </c>
      <c r="H64" s="101"/>
      <c r="I64" s="87"/>
      <c r="J64" s="211"/>
      <c r="K64" s="199"/>
      <c r="L64" s="200"/>
      <c r="M64" s="200"/>
      <c r="N64" s="201"/>
      <c r="O64" s="7"/>
    </row>
    <row r="65" spans="2:15" s="51" customFormat="1" ht="22.5" customHeight="1">
      <c r="B65" s="99" t="s">
        <v>1300</v>
      </c>
      <c r="C65" s="60">
        <v>1.87E-05</v>
      </c>
      <c r="D65" s="60">
        <v>1.91E-05</v>
      </c>
      <c r="E65" s="96" t="s">
        <v>1299</v>
      </c>
      <c r="F65" s="55">
        <v>23.5</v>
      </c>
      <c r="G65" s="61">
        <v>17.7</v>
      </c>
      <c r="H65" s="97" t="s">
        <v>1298</v>
      </c>
      <c r="I65" s="61" t="s">
        <v>1294</v>
      </c>
      <c r="J65" s="211"/>
      <c r="K65" s="199"/>
      <c r="L65" s="200"/>
      <c r="M65" s="200"/>
      <c r="N65" s="201"/>
      <c r="O65" s="7"/>
    </row>
    <row r="66" spans="2:15" s="51" customFormat="1" ht="22.5" customHeight="1">
      <c r="B66" s="100" t="s">
        <v>1297</v>
      </c>
      <c r="C66" s="72">
        <v>500</v>
      </c>
      <c r="D66" s="134"/>
      <c r="E66" s="102" t="s">
        <v>1296</v>
      </c>
      <c r="F66" s="141">
        <v>43.8</v>
      </c>
      <c r="G66" s="169">
        <v>59</v>
      </c>
      <c r="H66" s="102" t="s">
        <v>1295</v>
      </c>
      <c r="I66" s="143" t="s">
        <v>1294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714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1293</v>
      </c>
      <c r="C69" s="67" t="s">
        <v>1292</v>
      </c>
      <c r="D69" s="67" t="s">
        <v>1291</v>
      </c>
      <c r="E69" s="67" t="s">
        <v>1290</v>
      </c>
      <c r="F69" s="67" t="s">
        <v>1289</v>
      </c>
      <c r="G69" s="67" t="s">
        <v>1288</v>
      </c>
      <c r="H69" s="67" t="s">
        <v>1287</v>
      </c>
      <c r="I69" s="82" t="s">
        <v>1286</v>
      </c>
      <c r="J69" s="67" t="s">
        <v>1285</v>
      </c>
      <c r="K69" s="82" t="s">
        <v>1284</v>
      </c>
      <c r="L69" s="82" t="s">
        <v>1283</v>
      </c>
      <c r="M69" s="67" t="s">
        <v>1282</v>
      </c>
      <c r="N69" s="83" t="s">
        <v>1281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1280</v>
      </c>
      <c r="C71" s="70" t="s">
        <v>1279</v>
      </c>
      <c r="D71" s="69" t="s">
        <v>1278</v>
      </c>
      <c r="E71" s="70" t="s">
        <v>1277</v>
      </c>
      <c r="F71" s="70" t="s">
        <v>1276</v>
      </c>
      <c r="G71" s="70" t="s">
        <v>1275</v>
      </c>
      <c r="H71" s="70" t="s">
        <v>1274</v>
      </c>
      <c r="I71" s="70" t="s">
        <v>1273</v>
      </c>
      <c r="J71" s="70" t="s">
        <v>1272</v>
      </c>
      <c r="K71" s="70" t="s">
        <v>1271</v>
      </c>
      <c r="L71" s="70" t="s">
        <v>1270</v>
      </c>
      <c r="M71" s="70" t="s">
        <v>1269</v>
      </c>
      <c r="N71" s="86" t="s">
        <v>1268</v>
      </c>
    </row>
    <row r="72" spans="1:14" s="2" customFormat="1" ht="24" customHeight="1">
      <c r="A72" s="11"/>
      <c r="B72" s="150">
        <v>0</v>
      </c>
      <c r="C72" s="151">
        <v>1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1267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2" t="s">
        <v>1266</v>
      </c>
      <c r="C75" s="192"/>
      <c r="D75" s="153">
        <v>0</v>
      </c>
      <c r="E75" s="192" t="s">
        <v>1265</v>
      </c>
      <c r="F75" s="192"/>
      <c r="G75" s="156">
        <v>0</v>
      </c>
      <c r="H75" s="192" t="s">
        <v>1264</v>
      </c>
      <c r="I75" s="192"/>
      <c r="J75" s="153">
        <v>0</v>
      </c>
      <c r="K75" s="192" t="s">
        <v>1263</v>
      </c>
      <c r="L75" s="192"/>
      <c r="M75" s="158">
        <v>0</v>
      </c>
      <c r="N75" s="62"/>
      <c r="O75" s="9"/>
    </row>
    <row r="76" spans="2:15" s="51" customFormat="1" ht="18.75" customHeight="1">
      <c r="B76" s="179" t="s">
        <v>1262</v>
      </c>
      <c r="C76" s="180"/>
      <c r="D76" s="154">
        <v>0</v>
      </c>
      <c r="E76" s="180" t="s">
        <v>1261</v>
      </c>
      <c r="F76" s="180"/>
      <c r="G76" s="154">
        <v>0</v>
      </c>
      <c r="H76" s="180" t="s">
        <v>1260</v>
      </c>
      <c r="I76" s="180"/>
      <c r="J76" s="154">
        <v>0</v>
      </c>
      <c r="K76" s="180" t="s">
        <v>1259</v>
      </c>
      <c r="L76" s="180"/>
      <c r="M76" s="159">
        <v>0</v>
      </c>
      <c r="N76" s="62"/>
      <c r="O76" s="9"/>
    </row>
    <row r="77" spans="2:15" s="51" customFormat="1" ht="18.75" customHeight="1">
      <c r="B77" s="179" t="s">
        <v>1258</v>
      </c>
      <c r="C77" s="180"/>
      <c r="D77" s="154">
        <v>0</v>
      </c>
      <c r="E77" s="180" t="s">
        <v>1257</v>
      </c>
      <c r="F77" s="180"/>
      <c r="G77" s="154">
        <v>0</v>
      </c>
      <c r="H77" s="180" t="s">
        <v>1256</v>
      </c>
      <c r="I77" s="180"/>
      <c r="J77" s="157">
        <v>0</v>
      </c>
      <c r="K77" s="180" t="s">
        <v>1255</v>
      </c>
      <c r="L77" s="180"/>
      <c r="M77" s="159">
        <v>0</v>
      </c>
      <c r="N77" s="62"/>
      <c r="O77" s="9"/>
    </row>
    <row r="78" spans="2:15" s="51" customFormat="1" ht="18.75" customHeight="1">
      <c r="B78" s="179" t="s">
        <v>1254</v>
      </c>
      <c r="C78" s="180"/>
      <c r="D78" s="154">
        <v>0</v>
      </c>
      <c r="E78" s="180" t="s">
        <v>1253</v>
      </c>
      <c r="F78" s="180"/>
      <c r="G78" s="154">
        <v>0</v>
      </c>
      <c r="H78" s="180" t="s">
        <v>675</v>
      </c>
      <c r="I78" s="180"/>
      <c r="J78" s="154">
        <v>0</v>
      </c>
      <c r="K78" s="180" t="s">
        <v>1252</v>
      </c>
      <c r="L78" s="180"/>
      <c r="M78" s="159">
        <v>0</v>
      </c>
      <c r="N78" s="62"/>
      <c r="O78" s="9"/>
    </row>
    <row r="79" spans="2:15" s="51" customFormat="1" ht="18.75" customHeight="1">
      <c r="B79" s="179" t="s">
        <v>1251</v>
      </c>
      <c r="C79" s="180"/>
      <c r="D79" s="154">
        <v>0</v>
      </c>
      <c r="E79" s="180" t="s">
        <v>1250</v>
      </c>
      <c r="F79" s="180"/>
      <c r="G79" s="154">
        <v>0</v>
      </c>
      <c r="H79" s="180" t="s">
        <v>1249</v>
      </c>
      <c r="I79" s="180"/>
      <c r="J79" s="157">
        <v>0</v>
      </c>
      <c r="K79" s="180" t="s">
        <v>1248</v>
      </c>
      <c r="L79" s="180"/>
      <c r="M79" s="159">
        <v>0</v>
      </c>
      <c r="N79" s="62"/>
      <c r="O79" s="9"/>
    </row>
    <row r="80" spans="2:15" s="51" customFormat="1" ht="18.75" customHeight="1">
      <c r="B80" s="179" t="s">
        <v>1247</v>
      </c>
      <c r="C80" s="180"/>
      <c r="D80" s="154">
        <v>0</v>
      </c>
      <c r="E80" s="180" t="s">
        <v>1246</v>
      </c>
      <c r="F80" s="180"/>
      <c r="G80" s="154">
        <v>0</v>
      </c>
      <c r="H80" s="180" t="s">
        <v>1245</v>
      </c>
      <c r="I80" s="180"/>
      <c r="J80" s="157">
        <v>0</v>
      </c>
      <c r="K80" s="180" t="s">
        <v>1244</v>
      </c>
      <c r="L80" s="180"/>
      <c r="M80" s="159">
        <v>0</v>
      </c>
      <c r="N80" s="62"/>
      <c r="O80" s="9"/>
    </row>
    <row r="81" spans="2:15" s="51" customFormat="1" ht="18.75" customHeight="1">
      <c r="B81" s="179" t="s">
        <v>1243</v>
      </c>
      <c r="C81" s="180"/>
      <c r="D81" s="154">
        <v>0</v>
      </c>
      <c r="E81" s="180" t="s">
        <v>1242</v>
      </c>
      <c r="F81" s="180"/>
      <c r="G81" s="154">
        <v>0</v>
      </c>
      <c r="H81" s="180" t="s">
        <v>1241</v>
      </c>
      <c r="I81" s="180"/>
      <c r="J81" s="154">
        <v>0</v>
      </c>
      <c r="K81" s="180" t="s">
        <v>1240</v>
      </c>
      <c r="L81" s="180"/>
      <c r="M81" s="159">
        <v>0</v>
      </c>
      <c r="N81" s="62"/>
      <c r="O81" s="166"/>
    </row>
    <row r="82" spans="2:15" s="51" customFormat="1" ht="18.75" customHeight="1">
      <c r="B82" s="206" t="s">
        <v>1239</v>
      </c>
      <c r="C82" s="188"/>
      <c r="D82" s="155">
        <v>0</v>
      </c>
      <c r="E82" s="188" t="s">
        <v>1238</v>
      </c>
      <c r="F82" s="188"/>
      <c r="G82" s="155">
        <v>1</v>
      </c>
      <c r="H82" s="188" t="s">
        <v>1237</v>
      </c>
      <c r="I82" s="188"/>
      <c r="J82" s="155">
        <v>0</v>
      </c>
      <c r="K82" s="188"/>
      <c r="L82" s="188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1.25">
      <c r="B84" s="10" t="s">
        <v>1236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81" t="s">
        <v>1235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3"/>
      <c r="O85" s="7"/>
    </row>
    <row r="86" spans="2:15" s="51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1" customFormat="1" ht="12" customHeight="1">
      <c r="B87" s="176" t="s">
        <v>1234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1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1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1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1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1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1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1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1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1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1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1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1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1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0"/>
  <sheetViews>
    <sheetView zoomScale="130" zoomScaleNormal="130" workbookViewId="0" topLeftCell="A15">
      <selection activeCell="I31" sqref="I31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44112</v>
      </c>
      <c r="D3" s="231"/>
      <c r="E3" s="12"/>
      <c r="F3" s="12"/>
      <c r="G3" s="12"/>
      <c r="H3" s="11"/>
      <c r="I3" s="11"/>
      <c r="J3" s="11"/>
      <c r="K3" s="108" t="s">
        <v>1561</v>
      </c>
      <c r="L3" s="167">
        <f>(M31-(M32+M33))/M31*100</f>
        <v>100</v>
      </c>
      <c r="M3" s="109" t="s">
        <v>1560</v>
      </c>
      <c r="N3" s="16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1559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1558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650</v>
      </c>
    </row>
    <row r="9" spans="1:14" s="2" customFormat="1" ht="13.5" customHeight="1">
      <c r="A9" s="11"/>
      <c r="B9" s="17" t="s">
        <v>8</v>
      </c>
      <c r="C9" s="25">
        <v>0.40138888888888885</v>
      </c>
      <c r="D9" s="26">
        <v>2.5</v>
      </c>
      <c r="E9" s="26">
        <v>12.9</v>
      </c>
      <c r="F9" s="26">
        <v>40</v>
      </c>
      <c r="G9" s="27" t="s">
        <v>1557</v>
      </c>
      <c r="H9" s="26">
        <v>0.8</v>
      </c>
      <c r="I9" s="28">
        <v>62.4</v>
      </c>
      <c r="J9" s="29">
        <v>0</v>
      </c>
      <c r="K9" s="11"/>
      <c r="L9" s="21">
        <v>2</v>
      </c>
      <c r="M9" s="73" t="s">
        <v>2</v>
      </c>
      <c r="N9" s="74" t="s">
        <v>1556</v>
      </c>
    </row>
    <row r="10" spans="1:15" s="2" customFormat="1" ht="13.5" customHeight="1">
      <c r="A10" s="11"/>
      <c r="B10" s="17" t="s">
        <v>1042</v>
      </c>
      <c r="C10" s="25">
        <v>0.579861111111111</v>
      </c>
      <c r="D10" s="26">
        <v>3</v>
      </c>
      <c r="E10" s="26">
        <v>9.2</v>
      </c>
      <c r="F10" s="26">
        <v>55</v>
      </c>
      <c r="G10" s="27" t="s">
        <v>1555</v>
      </c>
      <c r="H10" s="26">
        <v>2.6</v>
      </c>
      <c r="I10" s="11"/>
      <c r="J10" s="30">
        <v>0</v>
      </c>
      <c r="K10" s="11"/>
      <c r="L10" s="21">
        <v>4</v>
      </c>
      <c r="M10" s="73" t="s">
        <v>33</v>
      </c>
      <c r="N10" s="22" t="s">
        <v>1554</v>
      </c>
      <c r="O10" s="3"/>
    </row>
    <row r="11" spans="1:15" s="2" customFormat="1" ht="13.5" customHeight="1" thickBot="1">
      <c r="A11" s="11"/>
      <c r="B11" s="31" t="s">
        <v>9</v>
      </c>
      <c r="C11" s="32">
        <v>0.7597222222222223</v>
      </c>
      <c r="D11" s="33">
        <v>4.5</v>
      </c>
      <c r="E11" s="33">
        <v>6.4</v>
      </c>
      <c r="F11" s="33">
        <v>69</v>
      </c>
      <c r="G11" s="27" t="s">
        <v>1553</v>
      </c>
      <c r="H11" s="33">
        <v>1.3</v>
      </c>
      <c r="I11" s="11"/>
      <c r="J11" s="168">
        <v>0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24.358333333333334</v>
      </c>
      <c r="D12" s="36">
        <f>AVERAGE(D9:D11)</f>
        <v>3.3333333333333335</v>
      </c>
      <c r="E12" s="36">
        <f>AVERAGE(E9:E11)</f>
        <v>9.5</v>
      </c>
      <c r="F12" s="37">
        <f>AVERAGE(F9:F11)</f>
        <v>54.666666666666664</v>
      </c>
      <c r="G12" s="11"/>
      <c r="H12" s="38">
        <f>AVERAGE(H9:H11)</f>
        <v>1.5666666666666667</v>
      </c>
      <c r="I12" s="11"/>
      <c r="J12" s="39">
        <f>AVERAGE(J9:J11)</f>
        <v>0</v>
      </c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>
        <f>F17-E17</f>
        <v>0.10555555555555551</v>
      </c>
      <c r="G14" s="45">
        <f>G17-F17</f>
        <v>0.3034722222222222</v>
      </c>
      <c r="H14" s="170"/>
      <c r="I14" s="170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1552</v>
      </c>
      <c r="D15" s="41" t="s">
        <v>1551</v>
      </c>
      <c r="E15" s="41" t="s">
        <v>1550</v>
      </c>
      <c r="F15" s="41" t="s">
        <v>1549</v>
      </c>
      <c r="G15" s="41" t="s">
        <v>1548</v>
      </c>
      <c r="H15" s="41" t="s">
        <v>1547</v>
      </c>
      <c r="I15" s="41" t="s">
        <v>839</v>
      </c>
      <c r="J15" s="41" t="s">
        <v>1546</v>
      </c>
      <c r="K15" s="41" t="s">
        <v>1545</v>
      </c>
      <c r="L15" s="41" t="s">
        <v>1544</v>
      </c>
      <c r="M15" s="41" t="s">
        <v>1543</v>
      </c>
      <c r="N15" s="40" t="s">
        <v>411</v>
      </c>
    </row>
    <row r="16" spans="1:14" s="2" customFormat="1" ht="18.75" customHeight="1">
      <c r="A16" s="11"/>
      <c r="B16" s="63" t="s">
        <v>11</v>
      </c>
      <c r="C16" s="163" t="s">
        <v>1539</v>
      </c>
      <c r="D16" s="163" t="s">
        <v>1542</v>
      </c>
      <c r="E16" s="163" t="s">
        <v>1541</v>
      </c>
      <c r="F16" s="163" t="s">
        <v>1523</v>
      </c>
      <c r="G16" s="163" t="s">
        <v>1540</v>
      </c>
      <c r="H16" s="163"/>
      <c r="I16" s="163"/>
      <c r="J16" s="163"/>
      <c r="K16" s="163"/>
      <c r="L16" s="163"/>
      <c r="M16" s="163"/>
      <c r="N16" s="163" t="s">
        <v>1539</v>
      </c>
    </row>
    <row r="17" spans="1:14" s="2" customFormat="1" ht="13.5" customHeight="1">
      <c r="A17" s="11"/>
      <c r="B17" s="63" t="s">
        <v>18</v>
      </c>
      <c r="C17" s="25">
        <v>0.3666666666666667</v>
      </c>
      <c r="D17" s="25" t="s">
        <v>1538</v>
      </c>
      <c r="E17" s="25">
        <v>0.3770833333333334</v>
      </c>
      <c r="F17" s="25">
        <v>0.4826388888888889</v>
      </c>
      <c r="G17" s="25">
        <v>0.7861111111111111</v>
      </c>
      <c r="H17" s="25"/>
      <c r="I17" s="25"/>
      <c r="J17" s="25"/>
      <c r="K17" s="25"/>
      <c r="L17" s="25"/>
      <c r="M17" s="25"/>
      <c r="N17" s="25">
        <v>0.7895833333333333</v>
      </c>
    </row>
    <row r="18" spans="1:14" s="2" customFormat="1" ht="13.5" customHeight="1">
      <c r="A18" s="11"/>
      <c r="B18" s="63" t="s">
        <v>12</v>
      </c>
      <c r="C18" s="43">
        <v>38956</v>
      </c>
      <c r="D18" s="42">
        <v>38957</v>
      </c>
      <c r="E18" s="42">
        <v>38962</v>
      </c>
      <c r="F18" s="42">
        <v>39033</v>
      </c>
      <c r="G18" s="42">
        <v>39157</v>
      </c>
      <c r="H18" s="42"/>
      <c r="I18" s="42"/>
      <c r="J18" s="42"/>
      <c r="K18" s="42"/>
      <c r="L18" s="42"/>
      <c r="M18" s="42"/>
      <c r="N18" s="42">
        <v>39162</v>
      </c>
    </row>
    <row r="19" spans="1:14" s="2" customFormat="1" ht="13.5" customHeight="1" thickBot="1">
      <c r="A19" s="11"/>
      <c r="B19" s="64" t="s">
        <v>13</v>
      </c>
      <c r="C19" s="135"/>
      <c r="D19" s="43">
        <v>38961</v>
      </c>
      <c r="E19" s="43">
        <v>39032</v>
      </c>
      <c r="F19" s="43">
        <v>39156</v>
      </c>
      <c r="G19" s="43">
        <v>39161</v>
      </c>
      <c r="H19" s="43"/>
      <c r="I19" s="43"/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1537</v>
      </c>
      <c r="C20" s="137"/>
      <c r="D20" s="138">
        <f aca="true" t="shared" si="0" ref="D20:M20">IF(ISNUMBER(D18),D19-D18+1,"")</f>
        <v>5</v>
      </c>
      <c r="E20" s="44">
        <f t="shared" si="0"/>
        <v>71</v>
      </c>
      <c r="F20" s="44">
        <f t="shared" si="0"/>
        <v>124</v>
      </c>
      <c r="G20" s="44">
        <f t="shared" si="0"/>
        <v>5</v>
      </c>
      <c r="H20" s="44">
        <f t="shared" si="0"/>
      </c>
      <c r="I20" s="44">
        <f t="shared" si="0"/>
      </c>
      <c r="J20" s="44">
        <f t="shared" si="0"/>
      </c>
      <c r="K20" s="44">
        <f t="shared" si="0"/>
      </c>
      <c r="L20" s="44">
        <f t="shared" si="0"/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1536</v>
      </c>
      <c r="C22" s="75" t="s">
        <v>1535</v>
      </c>
      <c r="D22" s="76" t="s">
        <v>1534</v>
      </c>
      <c r="E22" s="77" t="s">
        <v>1533</v>
      </c>
      <c r="F22" s="196" t="s">
        <v>1532</v>
      </c>
      <c r="G22" s="197"/>
      <c r="H22" s="198"/>
      <c r="I22" s="81" t="s">
        <v>1535</v>
      </c>
      <c r="J22" s="76" t="s">
        <v>1534</v>
      </c>
      <c r="K22" s="76" t="s">
        <v>1533</v>
      </c>
      <c r="L22" s="196" t="s">
        <v>1532</v>
      </c>
      <c r="M22" s="197"/>
      <c r="N22" s="198"/>
    </row>
    <row r="23" spans="1:14" s="2" customFormat="1" ht="18.75" customHeight="1">
      <c r="A23" s="11"/>
      <c r="B23" s="214"/>
      <c r="C23" s="161"/>
      <c r="D23" s="161"/>
      <c r="E23" s="20" t="s">
        <v>1527</v>
      </c>
      <c r="F23" s="189"/>
      <c r="G23" s="190"/>
      <c r="H23" s="191"/>
      <c r="I23" s="80"/>
      <c r="J23" s="20"/>
      <c r="K23" s="20" t="s">
        <v>1528</v>
      </c>
      <c r="L23" s="189"/>
      <c r="M23" s="190"/>
      <c r="N23" s="191"/>
    </row>
    <row r="24" spans="1:14" s="2" customFormat="1" ht="18.75" customHeight="1">
      <c r="A24" s="11"/>
      <c r="B24" s="214"/>
      <c r="C24" s="162"/>
      <c r="D24" s="162"/>
      <c r="E24" s="78" t="s">
        <v>1529</v>
      </c>
      <c r="F24" s="189"/>
      <c r="G24" s="190"/>
      <c r="H24" s="191"/>
      <c r="I24" s="80"/>
      <c r="J24" s="20"/>
      <c r="K24" s="79" t="s">
        <v>1531</v>
      </c>
      <c r="L24" s="189"/>
      <c r="M24" s="190"/>
      <c r="N24" s="191"/>
    </row>
    <row r="25" spans="1:14" s="2" customFormat="1" ht="18.75" customHeight="1">
      <c r="A25" s="11" t="s">
        <v>1530</v>
      </c>
      <c r="B25" s="214"/>
      <c r="C25" s="161"/>
      <c r="D25" s="161"/>
      <c r="E25" s="20" t="s">
        <v>391</v>
      </c>
      <c r="F25" s="189"/>
      <c r="G25" s="190"/>
      <c r="H25" s="191"/>
      <c r="I25" s="80"/>
      <c r="J25" s="20"/>
      <c r="K25" s="20" t="s">
        <v>1529</v>
      </c>
      <c r="L25" s="189"/>
      <c r="M25" s="190"/>
      <c r="N25" s="191"/>
    </row>
    <row r="26" spans="1:14" s="2" customFormat="1" ht="18.75" customHeight="1">
      <c r="A26" s="11"/>
      <c r="B26" s="215"/>
      <c r="C26" s="161"/>
      <c r="D26" s="161"/>
      <c r="E26" s="165" t="s">
        <v>1528</v>
      </c>
      <c r="F26" s="189"/>
      <c r="G26" s="190"/>
      <c r="H26" s="191"/>
      <c r="I26" s="80"/>
      <c r="J26" s="20"/>
      <c r="K26" s="20" t="s">
        <v>1527</v>
      </c>
      <c r="L26" s="189"/>
      <c r="M26" s="190"/>
      <c r="N26" s="191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70"/>
    </row>
    <row r="29" spans="1:14" s="2" customFormat="1" ht="13.5" customHeight="1">
      <c r="A29" s="11"/>
      <c r="B29" s="104"/>
      <c r="C29" s="111" t="s">
        <v>16</v>
      </c>
      <c r="D29" s="112" t="s">
        <v>1526</v>
      </c>
      <c r="E29" s="112" t="s">
        <v>1525</v>
      </c>
      <c r="F29" s="112" t="s">
        <v>1524</v>
      </c>
      <c r="G29" s="112" t="s">
        <v>1523</v>
      </c>
      <c r="H29" s="112" t="s">
        <v>1522</v>
      </c>
      <c r="I29" s="112" t="s">
        <v>1521</v>
      </c>
      <c r="J29" s="112" t="s">
        <v>1520</v>
      </c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1519</v>
      </c>
      <c r="C30" s="123">
        <v>0.08680555555555557</v>
      </c>
      <c r="D30" s="124"/>
      <c r="E30" s="124"/>
      <c r="F30" s="124"/>
      <c r="G30" s="124">
        <v>0.2708333333333333</v>
      </c>
      <c r="H30" s="124"/>
      <c r="I30" s="124"/>
      <c r="J30" s="124"/>
      <c r="K30" s="124"/>
      <c r="L30" s="125"/>
      <c r="M30" s="117">
        <f>SUM(C30:L30)</f>
        <v>0.3576388888888889</v>
      </c>
      <c r="N30" s="126"/>
    </row>
    <row r="31" spans="1:14" s="2" customFormat="1" ht="13.5" customHeight="1">
      <c r="A31" s="11"/>
      <c r="B31" s="106" t="s">
        <v>1518</v>
      </c>
      <c r="C31" s="114">
        <v>0.10555555555555556</v>
      </c>
      <c r="D31" s="32"/>
      <c r="E31" s="32"/>
      <c r="F31" s="32"/>
      <c r="G31" s="32">
        <v>0.3034722222222222</v>
      </c>
      <c r="H31" s="32"/>
      <c r="I31" s="32"/>
      <c r="J31" s="32"/>
      <c r="K31" s="32"/>
      <c r="L31" s="115"/>
      <c r="M31" s="118">
        <f>SUM(C31:L31)</f>
        <v>0.40902777777777777</v>
      </c>
      <c r="N31" s="122"/>
    </row>
    <row r="32" spans="1:15" s="2" customFormat="1" ht="13.5" customHeight="1">
      <c r="A32" s="11"/>
      <c r="B32" s="107" t="s">
        <v>1517</v>
      </c>
      <c r="C32" s="130"/>
      <c r="D32" s="131"/>
      <c r="E32" s="131"/>
      <c r="F32" s="131"/>
      <c r="G32" s="131"/>
      <c r="H32" s="131"/>
      <c r="I32" s="131"/>
      <c r="J32" s="131"/>
      <c r="K32" s="131"/>
      <c r="L32" s="132"/>
      <c r="M32" s="133">
        <f>SUM(C32:L32)</f>
        <v>0</v>
      </c>
      <c r="N32" s="120"/>
      <c r="O32" s="4"/>
    </row>
    <row r="33" spans="1:15" s="2" customFormat="1" ht="13.5" customHeight="1" thickBot="1">
      <c r="A33" s="11"/>
      <c r="B33" s="110" t="s">
        <v>1516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24" t="s">
        <v>1515</v>
      </c>
      <c r="C35" s="194" t="s">
        <v>1514</v>
      </c>
      <c r="D35" s="195"/>
      <c r="E35" s="194" t="s">
        <v>1513</v>
      </c>
      <c r="F35" s="195"/>
      <c r="G35" s="194" t="s">
        <v>1512</v>
      </c>
      <c r="H35" s="195"/>
      <c r="I35" s="194" t="s">
        <v>1511</v>
      </c>
      <c r="J35" s="195"/>
      <c r="K35" s="194" t="s">
        <v>1510</v>
      </c>
      <c r="L35" s="195"/>
      <c r="M35" s="194" t="s">
        <v>1509</v>
      </c>
      <c r="N35" s="195"/>
    </row>
    <row r="36" spans="1:14" s="2" customFormat="1" ht="19.5" customHeight="1">
      <c r="A36" s="11"/>
      <c r="B36" s="225"/>
      <c r="C36" s="194" t="s">
        <v>1508</v>
      </c>
      <c r="D36" s="195"/>
      <c r="E36" s="194" t="s">
        <v>1507</v>
      </c>
      <c r="F36" s="195"/>
      <c r="G36" s="194" t="s">
        <v>1506</v>
      </c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6"/>
      <c r="C42" s="47"/>
      <c r="D42" s="48"/>
      <c r="E42" s="47"/>
      <c r="F42" s="47"/>
      <c r="G42" s="47"/>
      <c r="H42" s="47"/>
      <c r="I42" s="47"/>
      <c r="J42" s="47"/>
      <c r="K42" s="47"/>
      <c r="L42" s="47"/>
      <c r="M42" s="47"/>
      <c r="N42" s="11"/>
    </row>
    <row r="43" spans="1:14" s="2" customFormat="1" ht="15">
      <c r="A43" s="11"/>
      <c r="B43" s="193" t="s">
        <v>1505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232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233"/>
    </row>
    <row r="45" spans="1:14" s="2" customFormat="1" ht="12" customHeight="1">
      <c r="A45" s="170">
        <v>0.5395833333333333</v>
      </c>
      <c r="B45" s="173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5"/>
    </row>
    <row r="46" spans="1:14" s="2" customFormat="1" ht="12" customHeight="1">
      <c r="A46" s="11"/>
      <c r="B46" s="17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5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27" t="s">
        <v>1504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1" customFormat="1" ht="11.25">
      <c r="B55" s="10" t="s">
        <v>1503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1502</v>
      </c>
      <c r="N55" s="88" t="s">
        <v>1501</v>
      </c>
      <c r="O55" s="7"/>
    </row>
    <row r="56" spans="2:15" s="53" customFormat="1" ht="21.75" customHeight="1">
      <c r="B56" s="71" t="s">
        <v>1500</v>
      </c>
      <c r="C56" s="89" t="s">
        <v>1498</v>
      </c>
      <c r="D56" s="89" t="s">
        <v>1497</v>
      </c>
      <c r="E56" s="92" t="s">
        <v>1499</v>
      </c>
      <c r="F56" s="89" t="s">
        <v>1498</v>
      </c>
      <c r="G56" s="93" t="s">
        <v>1497</v>
      </c>
      <c r="H56" s="93" t="s">
        <v>1496</v>
      </c>
      <c r="I56" s="93" t="s">
        <v>1495</v>
      </c>
      <c r="J56" s="219" t="s">
        <v>1494</v>
      </c>
      <c r="K56" s="220"/>
      <c r="L56" s="221"/>
      <c r="M56" s="222" t="s">
        <v>1493</v>
      </c>
      <c r="N56" s="223"/>
      <c r="O56" s="8"/>
    </row>
    <row r="57" spans="2:15" s="51" customFormat="1" ht="22.5" customHeight="1">
      <c r="B57" s="98" t="s">
        <v>1492</v>
      </c>
      <c r="C57" s="55">
        <v>-158.9</v>
      </c>
      <c r="D57" s="55">
        <v>-163.7</v>
      </c>
      <c r="E57" s="96" t="s">
        <v>1491</v>
      </c>
      <c r="F57" s="55">
        <v>25.6</v>
      </c>
      <c r="G57" s="55">
        <v>24.5</v>
      </c>
      <c r="H57" s="97" t="s">
        <v>1490</v>
      </c>
      <c r="I57" s="142">
        <v>1</v>
      </c>
      <c r="J57" s="56" t="s">
        <v>1489</v>
      </c>
      <c r="K57" s="207">
        <v>7.2</v>
      </c>
      <c r="L57" s="208"/>
      <c r="M57" s="207" t="s">
        <v>1484</v>
      </c>
      <c r="N57" s="209"/>
      <c r="O57" s="7"/>
    </row>
    <row r="58" spans="2:15" s="51" customFormat="1" ht="22.5" customHeight="1">
      <c r="B58" s="98" t="s">
        <v>1488</v>
      </c>
      <c r="C58" s="55">
        <v>-154</v>
      </c>
      <c r="D58" s="55">
        <v>-158.9</v>
      </c>
      <c r="E58" s="97" t="s">
        <v>1487</v>
      </c>
      <c r="F58" s="142">
        <v>10</v>
      </c>
      <c r="G58" s="142">
        <v>13</v>
      </c>
      <c r="H58" s="97" t="s">
        <v>1486</v>
      </c>
      <c r="I58" s="142">
        <v>0</v>
      </c>
      <c r="J58" s="56" t="s">
        <v>1485</v>
      </c>
      <c r="K58" s="207">
        <v>7.2</v>
      </c>
      <c r="L58" s="208"/>
      <c r="M58" s="207" t="s">
        <v>1484</v>
      </c>
      <c r="N58" s="209"/>
      <c r="O58" s="7"/>
    </row>
    <row r="59" spans="2:15" s="51" customFormat="1" ht="22.5" customHeight="1">
      <c r="B59" s="98" t="s">
        <v>1483</v>
      </c>
      <c r="C59" s="55">
        <v>-205.4</v>
      </c>
      <c r="D59" s="55">
        <v>-205.8</v>
      </c>
      <c r="E59" s="97" t="s">
        <v>1482</v>
      </c>
      <c r="F59" s="57">
        <v>20</v>
      </c>
      <c r="G59" s="57">
        <v>15</v>
      </c>
      <c r="H59" s="97" t="s">
        <v>1481</v>
      </c>
      <c r="I59" s="142">
        <v>0</v>
      </c>
      <c r="J59" s="58" t="s">
        <v>1480</v>
      </c>
      <c r="K59" s="207">
        <v>7.2</v>
      </c>
      <c r="L59" s="208"/>
      <c r="M59" s="207" t="s">
        <v>1479</v>
      </c>
      <c r="N59" s="209"/>
      <c r="O59" s="7"/>
    </row>
    <row r="60" spans="2:15" s="51" customFormat="1" ht="22.5" customHeight="1">
      <c r="B60" s="98" t="s">
        <v>1478</v>
      </c>
      <c r="C60" s="55">
        <v>-118.5</v>
      </c>
      <c r="D60" s="55">
        <v>-128.4</v>
      </c>
      <c r="E60" s="97" t="s">
        <v>1477</v>
      </c>
      <c r="F60" s="57">
        <v>50</v>
      </c>
      <c r="G60" s="57">
        <v>40</v>
      </c>
      <c r="H60" s="97" t="s">
        <v>1476</v>
      </c>
      <c r="I60" s="142">
        <v>0</v>
      </c>
      <c r="J60" s="56" t="s">
        <v>1475</v>
      </c>
      <c r="K60" s="207">
        <v>7.2</v>
      </c>
      <c r="L60" s="208"/>
      <c r="M60" s="207" t="s">
        <v>1474</v>
      </c>
      <c r="N60" s="209"/>
      <c r="O60" s="7"/>
    </row>
    <row r="61" spans="2:15" s="51" customFormat="1" ht="22.5" customHeight="1">
      <c r="B61" s="98" t="s">
        <v>1473</v>
      </c>
      <c r="C61" s="55">
        <v>33.9</v>
      </c>
      <c r="D61" s="55">
        <v>29.1</v>
      </c>
      <c r="E61" s="97" t="s">
        <v>1472</v>
      </c>
      <c r="F61" s="57">
        <v>50</v>
      </c>
      <c r="G61" s="57">
        <v>42</v>
      </c>
      <c r="H61" s="96" t="s">
        <v>1471</v>
      </c>
      <c r="I61" s="144">
        <v>0</v>
      </c>
      <c r="J61" s="210" t="s">
        <v>1470</v>
      </c>
      <c r="K61" s="184"/>
      <c r="L61" s="185"/>
      <c r="M61" s="185"/>
      <c r="N61" s="186"/>
      <c r="O61" s="7"/>
    </row>
    <row r="62" spans="2:15" s="51" customFormat="1" ht="22.5" customHeight="1">
      <c r="B62" s="98" t="s">
        <v>1469</v>
      </c>
      <c r="C62" s="55">
        <v>30.3</v>
      </c>
      <c r="D62" s="55">
        <v>25.8</v>
      </c>
      <c r="E62" s="97" t="s">
        <v>1468</v>
      </c>
      <c r="F62" s="57">
        <v>270</v>
      </c>
      <c r="G62" s="57">
        <v>270</v>
      </c>
      <c r="H62" s="96" t="s">
        <v>1467</v>
      </c>
      <c r="I62" s="144">
        <v>0</v>
      </c>
      <c r="J62" s="211"/>
      <c r="K62" s="199"/>
      <c r="L62" s="200"/>
      <c r="M62" s="200"/>
      <c r="N62" s="201"/>
      <c r="O62" s="7"/>
    </row>
    <row r="63" spans="2:15" s="51" customFormat="1" ht="22.5" customHeight="1">
      <c r="B63" s="98" t="s">
        <v>1466</v>
      </c>
      <c r="C63" s="55">
        <v>27.8</v>
      </c>
      <c r="D63" s="55">
        <v>23.2</v>
      </c>
      <c r="E63" s="97" t="s">
        <v>1465</v>
      </c>
      <c r="F63" s="59">
        <v>4.6</v>
      </c>
      <c r="G63" s="59">
        <v>4.8</v>
      </c>
      <c r="H63" s="96" t="s">
        <v>1464</v>
      </c>
      <c r="I63" s="144">
        <v>0</v>
      </c>
      <c r="J63" s="211"/>
      <c r="K63" s="199"/>
      <c r="L63" s="200"/>
      <c r="M63" s="200"/>
      <c r="N63" s="201"/>
      <c r="O63" s="7"/>
    </row>
    <row r="64" spans="2:15" s="51" customFormat="1" ht="22.5" customHeight="1">
      <c r="B64" s="98" t="s">
        <v>1463</v>
      </c>
      <c r="C64" s="55">
        <v>27.2</v>
      </c>
      <c r="D64" s="55">
        <v>22.7</v>
      </c>
      <c r="E64" s="97" t="s">
        <v>1462</v>
      </c>
      <c r="F64" s="59">
        <v>0.4</v>
      </c>
      <c r="G64" s="61">
        <v>0.4</v>
      </c>
      <c r="H64" s="101"/>
      <c r="I64" s="87"/>
      <c r="J64" s="211"/>
      <c r="K64" s="199"/>
      <c r="L64" s="200"/>
      <c r="M64" s="200"/>
      <c r="N64" s="201"/>
      <c r="O64" s="7"/>
    </row>
    <row r="65" spans="2:15" s="51" customFormat="1" ht="22.5" customHeight="1">
      <c r="B65" s="99" t="s">
        <v>1461</v>
      </c>
      <c r="C65" s="60">
        <v>1.98E-05</v>
      </c>
      <c r="D65" s="60">
        <v>1.65E-05</v>
      </c>
      <c r="E65" s="96" t="s">
        <v>1460</v>
      </c>
      <c r="F65" s="55">
        <v>21.3</v>
      </c>
      <c r="G65" s="61">
        <v>11.2</v>
      </c>
      <c r="H65" s="97" t="s">
        <v>1459</v>
      </c>
      <c r="I65" s="61" t="s">
        <v>1455</v>
      </c>
      <c r="J65" s="211"/>
      <c r="K65" s="199"/>
      <c r="L65" s="200"/>
      <c r="M65" s="200"/>
      <c r="N65" s="201"/>
      <c r="O65" s="7"/>
    </row>
    <row r="66" spans="2:15" s="51" customFormat="1" ht="22.5" customHeight="1">
      <c r="B66" s="100" t="s">
        <v>1458</v>
      </c>
      <c r="C66" s="72">
        <v>500</v>
      </c>
      <c r="D66" s="134"/>
      <c r="E66" s="102" t="s">
        <v>1457</v>
      </c>
      <c r="F66" s="141">
        <v>45.6</v>
      </c>
      <c r="G66" s="169">
        <v>62.4</v>
      </c>
      <c r="H66" s="102" t="s">
        <v>1456</v>
      </c>
      <c r="I66" s="143" t="s">
        <v>1455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1454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1453</v>
      </c>
      <c r="C69" s="67" t="s">
        <v>1452</v>
      </c>
      <c r="D69" s="67" t="s">
        <v>1451</v>
      </c>
      <c r="E69" s="67" t="s">
        <v>1450</v>
      </c>
      <c r="F69" s="67" t="s">
        <v>1449</v>
      </c>
      <c r="G69" s="67" t="s">
        <v>1448</v>
      </c>
      <c r="H69" s="67" t="s">
        <v>1447</v>
      </c>
      <c r="I69" s="82" t="s">
        <v>1446</v>
      </c>
      <c r="J69" s="67" t="s">
        <v>1445</v>
      </c>
      <c r="K69" s="82" t="s">
        <v>1444</v>
      </c>
      <c r="L69" s="82" t="s">
        <v>1443</v>
      </c>
      <c r="M69" s="67" t="s">
        <v>1442</v>
      </c>
      <c r="N69" s="83" t="s">
        <v>1441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1440</v>
      </c>
      <c r="C71" s="70" t="s">
        <v>1439</v>
      </c>
      <c r="D71" s="69" t="s">
        <v>1438</v>
      </c>
      <c r="E71" s="70" t="s">
        <v>1437</v>
      </c>
      <c r="F71" s="70" t="s">
        <v>1436</v>
      </c>
      <c r="G71" s="70" t="s">
        <v>1435</v>
      </c>
      <c r="H71" s="70" t="s">
        <v>1434</v>
      </c>
      <c r="I71" s="70" t="s">
        <v>1433</v>
      </c>
      <c r="J71" s="70" t="s">
        <v>1432</v>
      </c>
      <c r="K71" s="70" t="s">
        <v>1431</v>
      </c>
      <c r="L71" s="70" t="s">
        <v>1430</v>
      </c>
      <c r="M71" s="70" t="s">
        <v>1429</v>
      </c>
      <c r="N71" s="86" t="s">
        <v>1428</v>
      </c>
    </row>
    <row r="72" spans="1:14" s="2" customFormat="1" ht="24" customHeight="1">
      <c r="A72" s="11"/>
      <c r="B72" s="150">
        <v>0</v>
      </c>
      <c r="C72" s="151">
        <v>1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1427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2" t="s">
        <v>1426</v>
      </c>
      <c r="C75" s="192"/>
      <c r="D75" s="153">
        <v>0</v>
      </c>
      <c r="E75" s="192" t="s">
        <v>1425</v>
      </c>
      <c r="F75" s="192"/>
      <c r="G75" s="156">
        <v>0</v>
      </c>
      <c r="H75" s="192" t="s">
        <v>1424</v>
      </c>
      <c r="I75" s="192"/>
      <c r="J75" s="153">
        <v>0</v>
      </c>
      <c r="K75" s="192" t="s">
        <v>1423</v>
      </c>
      <c r="L75" s="192"/>
      <c r="M75" s="158">
        <v>0</v>
      </c>
      <c r="N75" s="62"/>
      <c r="O75" s="9"/>
    </row>
    <row r="76" spans="2:15" s="51" customFormat="1" ht="18.75" customHeight="1">
      <c r="B76" s="179" t="s">
        <v>1422</v>
      </c>
      <c r="C76" s="180"/>
      <c r="D76" s="154">
        <v>0</v>
      </c>
      <c r="E76" s="180" t="s">
        <v>1421</v>
      </c>
      <c r="F76" s="180"/>
      <c r="G76" s="154">
        <v>0</v>
      </c>
      <c r="H76" s="180" t="s">
        <v>1420</v>
      </c>
      <c r="I76" s="180"/>
      <c r="J76" s="154">
        <v>0</v>
      </c>
      <c r="K76" s="180" t="s">
        <v>1419</v>
      </c>
      <c r="L76" s="180"/>
      <c r="M76" s="159">
        <v>0</v>
      </c>
      <c r="N76" s="62"/>
      <c r="O76" s="9"/>
    </row>
    <row r="77" spans="2:15" s="51" customFormat="1" ht="18.75" customHeight="1">
      <c r="B77" s="179" t="s">
        <v>1418</v>
      </c>
      <c r="C77" s="180"/>
      <c r="D77" s="154">
        <v>0</v>
      </c>
      <c r="E77" s="180" t="s">
        <v>1417</v>
      </c>
      <c r="F77" s="180"/>
      <c r="G77" s="154">
        <v>0</v>
      </c>
      <c r="H77" s="180" t="s">
        <v>1416</v>
      </c>
      <c r="I77" s="180"/>
      <c r="J77" s="157">
        <v>0</v>
      </c>
      <c r="K77" s="180" t="s">
        <v>1415</v>
      </c>
      <c r="L77" s="180"/>
      <c r="M77" s="159">
        <v>0</v>
      </c>
      <c r="N77" s="62"/>
      <c r="O77" s="9"/>
    </row>
    <row r="78" spans="2:15" s="51" customFormat="1" ht="18.75" customHeight="1">
      <c r="B78" s="179" t="s">
        <v>1414</v>
      </c>
      <c r="C78" s="180"/>
      <c r="D78" s="154">
        <v>0</v>
      </c>
      <c r="E78" s="180" t="s">
        <v>1413</v>
      </c>
      <c r="F78" s="180"/>
      <c r="G78" s="154">
        <v>0</v>
      </c>
      <c r="H78" s="180" t="s">
        <v>1412</v>
      </c>
      <c r="I78" s="180"/>
      <c r="J78" s="154">
        <v>0</v>
      </c>
      <c r="K78" s="180" t="s">
        <v>1411</v>
      </c>
      <c r="L78" s="180"/>
      <c r="M78" s="159">
        <v>0</v>
      </c>
      <c r="N78" s="62"/>
      <c r="O78" s="9"/>
    </row>
    <row r="79" spans="2:15" s="51" customFormat="1" ht="18.75" customHeight="1">
      <c r="B79" s="179" t="s">
        <v>1410</v>
      </c>
      <c r="C79" s="180"/>
      <c r="D79" s="154">
        <v>0</v>
      </c>
      <c r="E79" s="180" t="s">
        <v>1409</v>
      </c>
      <c r="F79" s="180"/>
      <c r="G79" s="154">
        <v>0</v>
      </c>
      <c r="H79" s="180" t="s">
        <v>1408</v>
      </c>
      <c r="I79" s="180"/>
      <c r="J79" s="157">
        <v>0</v>
      </c>
      <c r="K79" s="180" t="s">
        <v>1407</v>
      </c>
      <c r="L79" s="180"/>
      <c r="M79" s="159">
        <v>0</v>
      </c>
      <c r="N79" s="62"/>
      <c r="O79" s="9"/>
    </row>
    <row r="80" spans="2:15" s="51" customFormat="1" ht="18.75" customHeight="1">
      <c r="B80" s="179" t="s">
        <v>1406</v>
      </c>
      <c r="C80" s="180"/>
      <c r="D80" s="154">
        <v>0</v>
      </c>
      <c r="E80" s="180" t="s">
        <v>1405</v>
      </c>
      <c r="F80" s="180"/>
      <c r="G80" s="154">
        <v>0</v>
      </c>
      <c r="H80" s="180" t="s">
        <v>1404</v>
      </c>
      <c r="I80" s="180"/>
      <c r="J80" s="157">
        <v>0</v>
      </c>
      <c r="K80" s="180" t="s">
        <v>1403</v>
      </c>
      <c r="L80" s="180"/>
      <c r="M80" s="159">
        <v>0</v>
      </c>
      <c r="N80" s="62"/>
      <c r="O80" s="9"/>
    </row>
    <row r="81" spans="2:15" s="51" customFormat="1" ht="18.75" customHeight="1">
      <c r="B81" s="179" t="s">
        <v>1402</v>
      </c>
      <c r="C81" s="180"/>
      <c r="D81" s="154">
        <v>0</v>
      </c>
      <c r="E81" s="180" t="s">
        <v>1401</v>
      </c>
      <c r="F81" s="180"/>
      <c r="G81" s="154">
        <v>0</v>
      </c>
      <c r="H81" s="180" t="s">
        <v>1400</v>
      </c>
      <c r="I81" s="180"/>
      <c r="J81" s="154">
        <v>0</v>
      </c>
      <c r="K81" s="180" t="s">
        <v>1399</v>
      </c>
      <c r="L81" s="180"/>
      <c r="M81" s="159">
        <v>0</v>
      </c>
      <c r="N81" s="62"/>
      <c r="O81" s="166"/>
    </row>
    <row r="82" spans="2:15" s="51" customFormat="1" ht="18.75" customHeight="1">
      <c r="B82" s="206" t="s">
        <v>1398</v>
      </c>
      <c r="C82" s="188"/>
      <c r="D82" s="155">
        <v>0</v>
      </c>
      <c r="E82" s="188" t="s">
        <v>1397</v>
      </c>
      <c r="F82" s="188"/>
      <c r="G82" s="155">
        <v>1</v>
      </c>
      <c r="H82" s="188" t="s">
        <v>1396</v>
      </c>
      <c r="I82" s="188"/>
      <c r="J82" s="155">
        <v>0</v>
      </c>
      <c r="K82" s="188"/>
      <c r="L82" s="188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1.25">
      <c r="B84" s="10" t="s">
        <v>1395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81" t="s">
        <v>1394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3"/>
      <c r="O85" s="7"/>
    </row>
    <row r="86" spans="2:15" s="51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1" customFormat="1" ht="12" customHeight="1">
      <c r="B87" s="176" t="s">
        <v>1393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1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1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1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1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1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1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1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1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1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1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1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1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1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0"/>
  <sheetViews>
    <sheetView zoomScale="130" zoomScaleNormal="130" workbookViewId="0" topLeftCell="A19">
      <selection activeCell="K21" sqref="K21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44113</v>
      </c>
      <c r="D3" s="231"/>
      <c r="E3" s="12"/>
      <c r="F3" s="12"/>
      <c r="G3" s="12"/>
      <c r="H3" s="11"/>
      <c r="I3" s="11"/>
      <c r="J3" s="11"/>
      <c r="K3" s="108" t="s">
        <v>1231</v>
      </c>
      <c r="L3" s="167">
        <f>(M31-(M32+M33))/M31*100</f>
        <v>100</v>
      </c>
      <c r="M3" s="109" t="s">
        <v>1230</v>
      </c>
      <c r="N3" s="16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1598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1597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1596</v>
      </c>
      <c r="H8" s="17" t="s">
        <v>19</v>
      </c>
      <c r="I8" s="24" t="s">
        <v>24</v>
      </c>
      <c r="J8" s="65" t="s">
        <v>27</v>
      </c>
      <c r="K8" s="12"/>
      <c r="L8" s="21">
        <v>1</v>
      </c>
      <c r="M8" s="73" t="s">
        <v>1</v>
      </c>
      <c r="N8" s="74" t="s">
        <v>650</v>
      </c>
    </row>
    <row r="9" spans="1:14" s="2" customFormat="1" ht="13.5" customHeight="1">
      <c r="A9" s="11"/>
      <c r="B9" s="17" t="s">
        <v>8</v>
      </c>
      <c r="C9" s="25">
        <v>0.40208333333333335</v>
      </c>
      <c r="D9" s="26">
        <v>3.3</v>
      </c>
      <c r="E9" s="26">
        <v>9.8</v>
      </c>
      <c r="F9" s="26">
        <v>54</v>
      </c>
      <c r="G9" s="27" t="s">
        <v>1594</v>
      </c>
      <c r="H9" s="26">
        <v>1.9</v>
      </c>
      <c r="I9" s="28">
        <v>51.9</v>
      </c>
      <c r="J9" s="29">
        <v>0</v>
      </c>
      <c r="K9" s="11"/>
      <c r="L9" s="21">
        <v>2</v>
      </c>
      <c r="M9" s="73" t="s">
        <v>2</v>
      </c>
      <c r="N9" s="74" t="s">
        <v>1225</v>
      </c>
    </row>
    <row r="10" spans="1:15" s="2" customFormat="1" ht="13.5" customHeight="1">
      <c r="A10" s="11"/>
      <c r="B10" s="17" t="s">
        <v>1595</v>
      </c>
      <c r="C10" s="25">
        <v>0.5715277777777777</v>
      </c>
      <c r="D10" s="26">
        <v>2.2</v>
      </c>
      <c r="E10" s="26">
        <v>9.2</v>
      </c>
      <c r="F10" s="26">
        <v>57</v>
      </c>
      <c r="G10" s="27" t="s">
        <v>1594</v>
      </c>
      <c r="H10" s="26">
        <v>1.1</v>
      </c>
      <c r="I10" s="11"/>
      <c r="J10" s="30">
        <v>0</v>
      </c>
      <c r="K10" s="11"/>
      <c r="L10" s="21">
        <v>4</v>
      </c>
      <c r="M10" s="73" t="s">
        <v>33</v>
      </c>
      <c r="N10" s="22" t="s">
        <v>1223</v>
      </c>
      <c r="O10" s="3"/>
    </row>
    <row r="11" spans="1:15" s="2" customFormat="1" ht="13.5" customHeight="1" thickBot="1">
      <c r="A11" s="11"/>
      <c r="B11" s="31" t="s">
        <v>9</v>
      </c>
      <c r="C11" s="32">
        <v>0.7590277777777777</v>
      </c>
      <c r="D11" s="33">
        <v>2</v>
      </c>
      <c r="E11" s="33">
        <v>6.3</v>
      </c>
      <c r="F11" s="33">
        <v>74</v>
      </c>
      <c r="G11" s="27" t="s">
        <v>1593</v>
      </c>
      <c r="H11" s="33">
        <v>3.9</v>
      </c>
      <c r="I11" s="11"/>
      <c r="J11" s="168">
        <v>0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24.356944444444444</v>
      </c>
      <c r="D12" s="36">
        <f>AVERAGE(D9:D11)</f>
        <v>2.5</v>
      </c>
      <c r="E12" s="36">
        <f>AVERAGE(E9:E11)</f>
        <v>8.433333333333334</v>
      </c>
      <c r="F12" s="37">
        <f>AVERAGE(F9:F11)</f>
        <v>61.666666666666664</v>
      </c>
      <c r="G12" s="11"/>
      <c r="H12" s="38">
        <f>AVERAGE(H9:H11)</f>
        <v>2.3000000000000003</v>
      </c>
      <c r="I12" s="11"/>
      <c r="J12" s="39">
        <f>AVERAGE(J9:J11)</f>
        <v>0</v>
      </c>
      <c r="K12" s="11"/>
      <c r="L12" s="18">
        <v>16</v>
      </c>
      <c r="M12" s="54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5"/>
      <c r="E14" s="45"/>
      <c r="F14" s="45"/>
      <c r="G14" s="45"/>
      <c r="H14" s="45"/>
      <c r="I14" s="170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1221</v>
      </c>
      <c r="D15" s="41" t="s">
        <v>1038</v>
      </c>
      <c r="E15" s="41" t="s">
        <v>1037</v>
      </c>
      <c r="F15" s="41" t="s">
        <v>1219</v>
      </c>
      <c r="G15" s="41" t="s">
        <v>841</v>
      </c>
      <c r="H15" s="41" t="s">
        <v>1592</v>
      </c>
      <c r="I15" s="41" t="s">
        <v>839</v>
      </c>
      <c r="J15" s="41" t="s">
        <v>635</v>
      </c>
      <c r="K15" s="41" t="s">
        <v>1215</v>
      </c>
      <c r="L15" s="41" t="s">
        <v>1544</v>
      </c>
      <c r="M15" s="41" t="s">
        <v>1591</v>
      </c>
      <c r="N15" s="40" t="s">
        <v>1590</v>
      </c>
    </row>
    <row r="16" spans="1:14" s="2" customFormat="1" ht="18.75" customHeight="1">
      <c r="A16" s="11"/>
      <c r="B16" s="63" t="s">
        <v>11</v>
      </c>
      <c r="C16" s="163" t="s">
        <v>1207</v>
      </c>
      <c r="D16" s="163" t="s">
        <v>1589</v>
      </c>
      <c r="E16" s="163" t="s">
        <v>1588</v>
      </c>
      <c r="F16" s="163" t="s">
        <v>1196</v>
      </c>
      <c r="G16" s="163" t="s">
        <v>1191</v>
      </c>
      <c r="H16" s="163" t="s">
        <v>1208</v>
      </c>
      <c r="I16" s="163"/>
      <c r="J16" s="163"/>
      <c r="K16" s="163"/>
      <c r="L16" s="163"/>
      <c r="M16" s="163"/>
      <c r="N16" s="163" t="s">
        <v>1207</v>
      </c>
    </row>
    <row r="17" spans="1:14" s="2" customFormat="1" ht="13.5" customHeight="1">
      <c r="A17" s="11"/>
      <c r="B17" s="63" t="s">
        <v>18</v>
      </c>
      <c r="C17" s="25">
        <v>0.3506944444444444</v>
      </c>
      <c r="D17" s="25">
        <v>0.3520833333333333</v>
      </c>
      <c r="E17" s="25">
        <v>0.3736111111111111</v>
      </c>
      <c r="F17" s="25">
        <v>0.48333333333333334</v>
      </c>
      <c r="G17" s="25">
        <v>0.7743055555555555</v>
      </c>
      <c r="H17" s="25">
        <v>0.7937500000000001</v>
      </c>
      <c r="I17" s="25"/>
      <c r="J17" s="25"/>
      <c r="K17" s="25"/>
      <c r="L17" s="25"/>
      <c r="M17" s="25"/>
      <c r="N17" s="25">
        <v>0.7972222222222222</v>
      </c>
    </row>
    <row r="18" spans="1:14" s="2" customFormat="1" ht="13.5" customHeight="1">
      <c r="A18" s="11"/>
      <c r="B18" s="63" t="s">
        <v>12</v>
      </c>
      <c r="C18" s="43">
        <v>39163</v>
      </c>
      <c r="D18" s="42">
        <v>39164</v>
      </c>
      <c r="E18" s="42">
        <v>39169</v>
      </c>
      <c r="F18" s="42">
        <v>39234</v>
      </c>
      <c r="G18" s="42">
        <v>39404</v>
      </c>
      <c r="H18" s="42">
        <v>39417</v>
      </c>
      <c r="I18" s="42"/>
      <c r="J18" s="42"/>
      <c r="K18" s="42"/>
      <c r="L18" s="42"/>
      <c r="M18" s="42"/>
      <c r="N18" s="42">
        <v>39422</v>
      </c>
    </row>
    <row r="19" spans="1:14" s="2" customFormat="1" ht="13.5" customHeight="1" thickBot="1">
      <c r="A19" s="11"/>
      <c r="B19" s="64" t="s">
        <v>13</v>
      </c>
      <c r="C19" s="135"/>
      <c r="D19" s="43">
        <v>39168</v>
      </c>
      <c r="E19" s="43">
        <v>39233</v>
      </c>
      <c r="F19" s="43">
        <v>39403</v>
      </c>
      <c r="G19" s="43">
        <v>39416</v>
      </c>
      <c r="H19" s="43">
        <v>39421</v>
      </c>
      <c r="I19" s="43"/>
      <c r="J19" s="43"/>
      <c r="K19" s="43"/>
      <c r="L19" s="43"/>
      <c r="M19" s="43"/>
      <c r="N19" s="139"/>
    </row>
    <row r="20" spans="1:14" s="2" customFormat="1" ht="13.5" customHeight="1" thickBot="1">
      <c r="A20" s="11"/>
      <c r="B20" s="136" t="s">
        <v>1206</v>
      </c>
      <c r="C20" s="137"/>
      <c r="D20" s="138">
        <f aca="true" t="shared" si="0" ref="D20:M20">IF(ISNUMBER(D18),D19-D18+1,"")</f>
        <v>5</v>
      </c>
      <c r="E20" s="44">
        <f t="shared" si="0"/>
        <v>65</v>
      </c>
      <c r="F20" s="44">
        <f t="shared" si="0"/>
        <v>170</v>
      </c>
      <c r="G20" s="44">
        <f t="shared" si="0"/>
        <v>13</v>
      </c>
      <c r="H20" s="44">
        <f t="shared" si="0"/>
        <v>5</v>
      </c>
      <c r="I20" s="44">
        <f t="shared" si="0"/>
      </c>
      <c r="J20" s="44">
        <f t="shared" si="0"/>
      </c>
      <c r="K20" s="44">
        <f t="shared" si="0"/>
      </c>
      <c r="L20" s="44">
        <f t="shared" si="0"/>
      </c>
      <c r="M20" s="140">
        <f t="shared" si="0"/>
      </c>
      <c r="N20" s="137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1587</v>
      </c>
      <c r="C22" s="75" t="s">
        <v>402</v>
      </c>
      <c r="D22" s="76" t="s">
        <v>1203</v>
      </c>
      <c r="E22" s="77" t="s">
        <v>616</v>
      </c>
      <c r="F22" s="196" t="s">
        <v>1202</v>
      </c>
      <c r="G22" s="197"/>
      <c r="H22" s="198"/>
      <c r="I22" s="81" t="s">
        <v>1204</v>
      </c>
      <c r="J22" s="76" t="s">
        <v>1203</v>
      </c>
      <c r="K22" s="76" t="s">
        <v>616</v>
      </c>
      <c r="L22" s="196" t="s">
        <v>1202</v>
      </c>
      <c r="M22" s="197"/>
      <c r="N22" s="198"/>
    </row>
    <row r="23" spans="1:14" s="2" customFormat="1" ht="18.75" customHeight="1">
      <c r="A23" s="11"/>
      <c r="B23" s="214"/>
      <c r="C23" s="161"/>
      <c r="D23" s="161"/>
      <c r="E23" s="20" t="s">
        <v>1197</v>
      </c>
      <c r="F23" s="189"/>
      <c r="G23" s="190"/>
      <c r="H23" s="191"/>
      <c r="I23" s="80"/>
      <c r="J23" s="20"/>
      <c r="K23" s="20" t="s">
        <v>1198</v>
      </c>
      <c r="L23" s="189"/>
      <c r="M23" s="190"/>
      <c r="N23" s="191"/>
    </row>
    <row r="24" spans="1:14" s="2" customFormat="1" ht="18.75" customHeight="1">
      <c r="A24" s="11"/>
      <c r="B24" s="214"/>
      <c r="C24" s="162"/>
      <c r="D24" s="162"/>
      <c r="E24" s="78" t="s">
        <v>1199</v>
      </c>
      <c r="F24" s="189"/>
      <c r="G24" s="190"/>
      <c r="H24" s="191"/>
      <c r="I24" s="80"/>
      <c r="J24" s="20"/>
      <c r="K24" s="79" t="s">
        <v>1200</v>
      </c>
      <c r="L24" s="189"/>
      <c r="M24" s="190"/>
      <c r="N24" s="191"/>
    </row>
    <row r="25" spans="1:14" s="2" customFormat="1" ht="18.75" customHeight="1">
      <c r="A25" s="11" t="s">
        <v>821</v>
      </c>
      <c r="B25" s="214"/>
      <c r="C25" s="161"/>
      <c r="D25" s="161"/>
      <c r="E25" s="20" t="s">
        <v>1200</v>
      </c>
      <c r="F25" s="189"/>
      <c r="G25" s="190"/>
      <c r="H25" s="191"/>
      <c r="I25" s="80"/>
      <c r="J25" s="20"/>
      <c r="K25" s="20" t="s">
        <v>1199</v>
      </c>
      <c r="L25" s="189"/>
      <c r="M25" s="190"/>
      <c r="N25" s="191"/>
    </row>
    <row r="26" spans="1:14" s="2" customFormat="1" ht="18.75" customHeight="1">
      <c r="A26" s="11"/>
      <c r="B26" s="215"/>
      <c r="C26" s="161"/>
      <c r="D26" s="161"/>
      <c r="E26" s="165" t="s">
        <v>1198</v>
      </c>
      <c r="F26" s="189"/>
      <c r="G26" s="190"/>
      <c r="H26" s="191"/>
      <c r="I26" s="80"/>
      <c r="J26" s="20"/>
      <c r="K26" s="20" t="s">
        <v>1197</v>
      </c>
      <c r="L26" s="189"/>
      <c r="M26" s="190"/>
      <c r="N26" s="191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5"/>
      <c r="F28" s="45"/>
      <c r="G28" s="12"/>
      <c r="H28" s="11"/>
      <c r="I28" s="11"/>
      <c r="J28" s="11"/>
      <c r="K28" s="11"/>
      <c r="L28" s="11"/>
      <c r="M28" s="11"/>
      <c r="N28" s="170"/>
    </row>
    <row r="29" spans="1:14" s="2" customFormat="1" ht="13.5" customHeight="1">
      <c r="A29" s="11"/>
      <c r="B29" s="104"/>
      <c r="C29" s="111" t="s">
        <v>16</v>
      </c>
      <c r="D29" s="112" t="s">
        <v>1196</v>
      </c>
      <c r="E29" s="112" t="s">
        <v>1195</v>
      </c>
      <c r="F29" s="112" t="s">
        <v>1194</v>
      </c>
      <c r="G29" s="112" t="s">
        <v>1193</v>
      </c>
      <c r="H29" s="112" t="s">
        <v>1192</v>
      </c>
      <c r="I29" s="112" t="s">
        <v>1191</v>
      </c>
      <c r="J29" s="112" t="s">
        <v>1190</v>
      </c>
      <c r="K29" s="112" t="s">
        <v>28</v>
      </c>
      <c r="L29" s="113" t="s">
        <v>29</v>
      </c>
      <c r="M29" s="116" t="s">
        <v>30</v>
      </c>
      <c r="N29" s="121" t="s">
        <v>41</v>
      </c>
    </row>
    <row r="30" spans="1:14" s="2" customFormat="1" ht="13.5" customHeight="1">
      <c r="A30" s="11"/>
      <c r="B30" s="105" t="s">
        <v>1189</v>
      </c>
      <c r="C30" s="123">
        <v>0.08333333333333333</v>
      </c>
      <c r="D30" s="124">
        <v>0.2736111111111111</v>
      </c>
      <c r="E30" s="124"/>
      <c r="F30" s="124"/>
      <c r="G30" s="124"/>
      <c r="H30" s="124"/>
      <c r="I30" s="124"/>
      <c r="J30" s="124"/>
      <c r="K30" s="124"/>
      <c r="L30" s="125"/>
      <c r="M30" s="117">
        <f>SUM(C30:L30)</f>
        <v>0.3569444444444444</v>
      </c>
      <c r="N30" s="126"/>
    </row>
    <row r="31" spans="1:14" s="2" customFormat="1" ht="13.5" customHeight="1">
      <c r="A31" s="11"/>
      <c r="B31" s="106" t="s">
        <v>1188</v>
      </c>
      <c r="C31" s="114">
        <v>0.10972222222222222</v>
      </c>
      <c r="D31" s="32">
        <v>0.29097222222222224</v>
      </c>
      <c r="E31" s="32"/>
      <c r="F31" s="32"/>
      <c r="G31" s="32"/>
      <c r="H31" s="32"/>
      <c r="I31" s="32">
        <v>0.019444444444444445</v>
      </c>
      <c r="J31" s="32"/>
      <c r="K31" s="32"/>
      <c r="L31" s="115"/>
      <c r="M31" s="118">
        <f>SUM(C31:L31)</f>
        <v>0.4201388888888889</v>
      </c>
      <c r="N31" s="122"/>
    </row>
    <row r="32" spans="1:15" s="2" customFormat="1" ht="13.5" customHeight="1">
      <c r="A32" s="11"/>
      <c r="B32" s="107" t="s">
        <v>1187</v>
      </c>
      <c r="C32" s="130"/>
      <c r="D32" s="131"/>
      <c r="E32" s="131"/>
      <c r="F32" s="131"/>
      <c r="G32" s="131"/>
      <c r="H32" s="131"/>
      <c r="I32" s="131"/>
      <c r="J32" s="131"/>
      <c r="K32" s="131"/>
      <c r="L32" s="132"/>
      <c r="M32" s="133">
        <f>SUM(C32:L32)</f>
        <v>0</v>
      </c>
      <c r="N32" s="120"/>
      <c r="O32" s="4"/>
    </row>
    <row r="33" spans="1:15" s="2" customFormat="1" ht="13.5" customHeight="1" thickBot="1">
      <c r="A33" s="11"/>
      <c r="B33" s="110" t="s">
        <v>1186</v>
      </c>
      <c r="C33" s="127"/>
      <c r="D33" s="128"/>
      <c r="E33" s="128"/>
      <c r="F33" s="128"/>
      <c r="G33" s="128"/>
      <c r="H33" s="128"/>
      <c r="I33" s="128"/>
      <c r="J33" s="128"/>
      <c r="K33" s="128"/>
      <c r="L33" s="129"/>
      <c r="M33" s="119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24" t="s">
        <v>1185</v>
      </c>
      <c r="C35" s="194" t="s">
        <v>1586</v>
      </c>
      <c r="D35" s="195"/>
      <c r="E35" s="194" t="s">
        <v>1585</v>
      </c>
      <c r="F35" s="195"/>
      <c r="G35" s="194" t="s">
        <v>1584</v>
      </c>
      <c r="H35" s="195"/>
      <c r="I35" s="194" t="s">
        <v>1583</v>
      </c>
      <c r="J35" s="195"/>
      <c r="K35" s="194" t="s">
        <v>1582</v>
      </c>
      <c r="L35" s="195"/>
      <c r="M35" s="194" t="s">
        <v>1581</v>
      </c>
      <c r="N35" s="195"/>
    </row>
    <row r="36" spans="1:14" s="2" customFormat="1" ht="19.5" customHeight="1">
      <c r="A36" s="11"/>
      <c r="B36" s="225"/>
      <c r="C36" s="194" t="s">
        <v>1580</v>
      </c>
      <c r="D36" s="195"/>
      <c r="E36" s="194" t="s">
        <v>1579</v>
      </c>
      <c r="F36" s="195"/>
      <c r="G36" s="194" t="s">
        <v>1578</v>
      </c>
      <c r="H36" s="195"/>
      <c r="I36" s="194" t="s">
        <v>1577</v>
      </c>
      <c r="J36" s="195"/>
      <c r="K36" s="194" t="s">
        <v>1576</v>
      </c>
      <c r="L36" s="195"/>
      <c r="M36" s="194" t="s">
        <v>1575</v>
      </c>
      <c r="N36" s="195"/>
    </row>
    <row r="37" spans="1:14" s="2" customFormat="1" ht="19.5" customHeight="1">
      <c r="A37" s="11"/>
      <c r="B37" s="225"/>
      <c r="C37" s="194" t="s">
        <v>1574</v>
      </c>
      <c r="D37" s="195"/>
      <c r="E37" s="194" t="s">
        <v>1573</v>
      </c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6"/>
      <c r="C42" s="47"/>
      <c r="D42" s="48"/>
      <c r="E42" s="47"/>
      <c r="F42" s="47"/>
      <c r="G42" s="47"/>
      <c r="H42" s="47"/>
      <c r="I42" s="47"/>
      <c r="J42" s="47"/>
      <c r="K42" s="47"/>
      <c r="L42" s="47"/>
      <c r="M42" s="47"/>
      <c r="N42" s="11"/>
    </row>
    <row r="43" spans="1:14" s="2" customFormat="1" ht="15">
      <c r="A43" s="11"/>
      <c r="B43" s="193" t="s">
        <v>1165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232" t="s">
        <v>1572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233"/>
    </row>
    <row r="45" spans="1:14" s="2" customFormat="1" ht="12" customHeight="1">
      <c r="A45" s="170">
        <v>0.5395833333333333</v>
      </c>
      <c r="B45" s="173" t="s">
        <v>1571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5"/>
    </row>
    <row r="46" spans="1:14" s="2" customFormat="1" ht="12" customHeight="1">
      <c r="A46" s="11"/>
      <c r="B46" s="173" t="s">
        <v>1570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 t="s">
        <v>1569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 t="s">
        <v>1568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5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27" t="s">
        <v>1567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1" customFormat="1" ht="11.25">
      <c r="B55" s="10" t="s">
        <v>1156</v>
      </c>
      <c r="C55" s="90"/>
      <c r="D55" s="90"/>
      <c r="E55" s="91"/>
      <c r="F55" s="94"/>
      <c r="G55" s="90"/>
      <c r="H55" s="91"/>
      <c r="I55" s="90"/>
      <c r="J55" s="90"/>
      <c r="K55" s="91"/>
      <c r="L55" s="95"/>
      <c r="M55" s="103" t="s">
        <v>1155</v>
      </c>
      <c r="N55" s="88" t="s">
        <v>1154</v>
      </c>
      <c r="O55" s="7"/>
    </row>
    <row r="56" spans="2:15" s="53" customFormat="1" ht="21.75" customHeight="1">
      <c r="B56" s="71" t="s">
        <v>1153</v>
      </c>
      <c r="C56" s="89" t="s">
        <v>1151</v>
      </c>
      <c r="D56" s="89" t="s">
        <v>1150</v>
      </c>
      <c r="E56" s="92" t="s">
        <v>1152</v>
      </c>
      <c r="F56" s="89" t="s">
        <v>1151</v>
      </c>
      <c r="G56" s="93" t="s">
        <v>1150</v>
      </c>
      <c r="H56" s="93" t="s">
        <v>1149</v>
      </c>
      <c r="I56" s="93" t="s">
        <v>1148</v>
      </c>
      <c r="J56" s="219" t="s">
        <v>1147</v>
      </c>
      <c r="K56" s="220"/>
      <c r="L56" s="221"/>
      <c r="M56" s="222" t="s">
        <v>1146</v>
      </c>
      <c r="N56" s="223"/>
      <c r="O56" s="8"/>
    </row>
    <row r="57" spans="2:15" s="51" customFormat="1" ht="22.5" customHeight="1">
      <c r="B57" s="98" t="s">
        <v>1145</v>
      </c>
      <c r="C57" s="55">
        <v>-158.6</v>
      </c>
      <c r="D57" s="55">
        <v>-164.1</v>
      </c>
      <c r="E57" s="96" t="s">
        <v>1144</v>
      </c>
      <c r="F57" s="55">
        <v>27</v>
      </c>
      <c r="G57" s="55">
        <v>21.3</v>
      </c>
      <c r="H57" s="97" t="s">
        <v>1143</v>
      </c>
      <c r="I57" s="142">
        <v>1</v>
      </c>
      <c r="J57" s="56" t="s">
        <v>1142</v>
      </c>
      <c r="K57" s="207">
        <v>7.2</v>
      </c>
      <c r="L57" s="208"/>
      <c r="M57" s="207" t="s">
        <v>1138</v>
      </c>
      <c r="N57" s="209"/>
      <c r="O57" s="7"/>
    </row>
    <row r="58" spans="2:15" s="51" customFormat="1" ht="22.5" customHeight="1">
      <c r="B58" s="98" t="s">
        <v>1141</v>
      </c>
      <c r="C58" s="55">
        <v>-153.7</v>
      </c>
      <c r="D58" s="55">
        <v>-159.4</v>
      </c>
      <c r="E58" s="97" t="s">
        <v>1140</v>
      </c>
      <c r="F58" s="142">
        <v>11</v>
      </c>
      <c r="G58" s="142">
        <v>24</v>
      </c>
      <c r="H58" s="97" t="s">
        <v>1566</v>
      </c>
      <c r="I58" s="142">
        <v>0</v>
      </c>
      <c r="J58" s="56" t="s">
        <v>1139</v>
      </c>
      <c r="K58" s="207">
        <v>7.2</v>
      </c>
      <c r="L58" s="208"/>
      <c r="M58" s="207" t="s">
        <v>1138</v>
      </c>
      <c r="N58" s="209"/>
      <c r="O58" s="7"/>
    </row>
    <row r="59" spans="2:15" s="51" customFormat="1" ht="22.5" customHeight="1">
      <c r="B59" s="98" t="s">
        <v>1137</v>
      </c>
      <c r="C59" s="55">
        <v>-205.4</v>
      </c>
      <c r="D59" s="55">
        <v>-206.2</v>
      </c>
      <c r="E59" s="97" t="s">
        <v>1136</v>
      </c>
      <c r="F59" s="57">
        <v>20</v>
      </c>
      <c r="G59" s="57">
        <v>12</v>
      </c>
      <c r="H59" s="97" t="s">
        <v>1135</v>
      </c>
      <c r="I59" s="142">
        <v>0</v>
      </c>
      <c r="J59" s="58" t="s">
        <v>1134</v>
      </c>
      <c r="K59" s="207">
        <v>7.2</v>
      </c>
      <c r="L59" s="208"/>
      <c r="M59" s="207" t="s">
        <v>1133</v>
      </c>
      <c r="N59" s="209"/>
      <c r="O59" s="7"/>
    </row>
    <row r="60" spans="2:15" s="51" customFormat="1" ht="22.5" customHeight="1">
      <c r="B60" s="98" t="s">
        <v>1132</v>
      </c>
      <c r="C60" s="55">
        <v>-117.3</v>
      </c>
      <c r="D60" s="55">
        <v>-129.3</v>
      </c>
      <c r="E60" s="97" t="s">
        <v>1131</v>
      </c>
      <c r="F60" s="57">
        <v>50</v>
      </c>
      <c r="G60" s="57">
        <v>40</v>
      </c>
      <c r="H60" s="97" t="s">
        <v>1130</v>
      </c>
      <c r="I60" s="142">
        <v>0</v>
      </c>
      <c r="J60" s="56" t="s">
        <v>1129</v>
      </c>
      <c r="K60" s="207">
        <v>7.2</v>
      </c>
      <c r="L60" s="208"/>
      <c r="M60" s="207" t="s">
        <v>1128</v>
      </c>
      <c r="N60" s="209"/>
      <c r="O60" s="7"/>
    </row>
    <row r="61" spans="2:15" s="51" customFormat="1" ht="22.5" customHeight="1">
      <c r="B61" s="98" t="s">
        <v>1127</v>
      </c>
      <c r="C61" s="55">
        <v>33.9</v>
      </c>
      <c r="D61" s="55">
        <v>28.3</v>
      </c>
      <c r="E61" s="97" t="s">
        <v>1126</v>
      </c>
      <c r="F61" s="57">
        <v>50</v>
      </c>
      <c r="G61" s="57">
        <v>40</v>
      </c>
      <c r="H61" s="96" t="s">
        <v>1125</v>
      </c>
      <c r="I61" s="144">
        <v>1</v>
      </c>
      <c r="J61" s="210" t="s">
        <v>1124</v>
      </c>
      <c r="K61" s="184"/>
      <c r="L61" s="185"/>
      <c r="M61" s="185"/>
      <c r="N61" s="186"/>
      <c r="O61" s="7"/>
    </row>
    <row r="62" spans="2:15" s="51" customFormat="1" ht="22.5" customHeight="1">
      <c r="B62" s="98" t="s">
        <v>1123</v>
      </c>
      <c r="C62" s="55">
        <v>30</v>
      </c>
      <c r="D62" s="55">
        <v>25</v>
      </c>
      <c r="E62" s="97" t="s">
        <v>1122</v>
      </c>
      <c r="F62" s="57">
        <v>270</v>
      </c>
      <c r="G62" s="57">
        <v>260</v>
      </c>
      <c r="H62" s="96" t="s">
        <v>1121</v>
      </c>
      <c r="I62" s="144">
        <v>0</v>
      </c>
      <c r="J62" s="211"/>
      <c r="K62" s="199"/>
      <c r="L62" s="200"/>
      <c r="M62" s="200"/>
      <c r="N62" s="201"/>
      <c r="O62" s="7"/>
    </row>
    <row r="63" spans="2:15" s="51" customFormat="1" ht="22.5" customHeight="1">
      <c r="B63" s="98" t="s">
        <v>1120</v>
      </c>
      <c r="C63" s="55">
        <v>27.3</v>
      </c>
      <c r="D63" s="55">
        <v>22.4</v>
      </c>
      <c r="E63" s="97" t="s">
        <v>1119</v>
      </c>
      <c r="F63" s="59">
        <v>4.6</v>
      </c>
      <c r="G63" s="59">
        <v>4.8</v>
      </c>
      <c r="H63" s="96" t="s">
        <v>1118</v>
      </c>
      <c r="I63" s="144">
        <v>0</v>
      </c>
      <c r="J63" s="211"/>
      <c r="K63" s="199"/>
      <c r="L63" s="200"/>
      <c r="M63" s="200"/>
      <c r="N63" s="201"/>
      <c r="O63" s="7"/>
    </row>
    <row r="64" spans="2:15" s="51" customFormat="1" ht="22.5" customHeight="1">
      <c r="B64" s="98" t="s">
        <v>1117</v>
      </c>
      <c r="C64" s="55">
        <v>26.7</v>
      </c>
      <c r="D64" s="55">
        <v>22</v>
      </c>
      <c r="E64" s="97" t="s">
        <v>1116</v>
      </c>
      <c r="F64" s="59">
        <v>0.4</v>
      </c>
      <c r="G64" s="61">
        <v>0.4</v>
      </c>
      <c r="H64" s="101"/>
      <c r="I64" s="87"/>
      <c r="J64" s="211"/>
      <c r="K64" s="199"/>
      <c r="L64" s="200"/>
      <c r="M64" s="200"/>
      <c r="N64" s="201"/>
      <c r="O64" s="7"/>
    </row>
    <row r="65" spans="2:15" s="51" customFormat="1" ht="22.5" customHeight="1">
      <c r="B65" s="99" t="s">
        <v>1115</v>
      </c>
      <c r="C65" s="60">
        <v>1.65E-05</v>
      </c>
      <c r="D65" s="60">
        <v>1.71E-05</v>
      </c>
      <c r="E65" s="96" t="s">
        <v>1114</v>
      </c>
      <c r="F65" s="55">
        <v>21.6</v>
      </c>
      <c r="G65" s="61">
        <v>10.1</v>
      </c>
      <c r="H65" s="97" t="s">
        <v>1113</v>
      </c>
      <c r="I65" s="61" t="s">
        <v>1109</v>
      </c>
      <c r="J65" s="211"/>
      <c r="K65" s="199"/>
      <c r="L65" s="200"/>
      <c r="M65" s="200"/>
      <c r="N65" s="201"/>
      <c r="O65" s="7"/>
    </row>
    <row r="66" spans="2:15" s="51" customFormat="1" ht="22.5" customHeight="1">
      <c r="B66" s="100" t="s">
        <v>1112</v>
      </c>
      <c r="C66" s="72">
        <v>500</v>
      </c>
      <c r="D66" s="134"/>
      <c r="E66" s="102" t="s">
        <v>1111</v>
      </c>
      <c r="F66" s="141">
        <v>37.5</v>
      </c>
      <c r="G66" s="169">
        <v>69</v>
      </c>
      <c r="H66" s="102" t="s">
        <v>1110</v>
      </c>
      <c r="I66" s="143" t="s">
        <v>1109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1108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1107</v>
      </c>
      <c r="C69" s="67" t="s">
        <v>1106</v>
      </c>
      <c r="D69" s="67" t="s">
        <v>1105</v>
      </c>
      <c r="E69" s="67" t="s">
        <v>1104</v>
      </c>
      <c r="F69" s="67" t="s">
        <v>1103</v>
      </c>
      <c r="G69" s="67" t="s">
        <v>1102</v>
      </c>
      <c r="H69" s="67" t="s">
        <v>1101</v>
      </c>
      <c r="I69" s="82" t="s">
        <v>1565</v>
      </c>
      <c r="J69" s="67" t="s">
        <v>1100</v>
      </c>
      <c r="K69" s="82" t="s">
        <v>1099</v>
      </c>
      <c r="L69" s="82" t="s">
        <v>1098</v>
      </c>
      <c r="M69" s="67" t="s">
        <v>1097</v>
      </c>
      <c r="N69" s="83" t="s">
        <v>1096</v>
      </c>
    </row>
    <row r="70" spans="1:14" s="2" customFormat="1" ht="24" customHeight="1">
      <c r="A70" s="11"/>
      <c r="B70" s="147">
        <v>0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9">
        <v>0</v>
      </c>
    </row>
    <row r="71" spans="1:14" s="2" customFormat="1" ht="24" customHeight="1">
      <c r="A71" s="11"/>
      <c r="B71" s="68" t="s">
        <v>1095</v>
      </c>
      <c r="C71" s="70" t="s">
        <v>1564</v>
      </c>
      <c r="D71" s="69" t="s">
        <v>1094</v>
      </c>
      <c r="E71" s="70" t="s">
        <v>1093</v>
      </c>
      <c r="F71" s="70" t="s">
        <v>1092</v>
      </c>
      <c r="G71" s="70" t="s">
        <v>1091</v>
      </c>
      <c r="H71" s="70" t="s">
        <v>1090</v>
      </c>
      <c r="I71" s="70" t="s">
        <v>1089</v>
      </c>
      <c r="J71" s="70" t="s">
        <v>1088</v>
      </c>
      <c r="K71" s="70" t="s">
        <v>1087</v>
      </c>
      <c r="L71" s="70" t="s">
        <v>1086</v>
      </c>
      <c r="M71" s="70" t="s">
        <v>1085</v>
      </c>
      <c r="N71" s="86" t="s">
        <v>1084</v>
      </c>
    </row>
    <row r="72" spans="1:14" s="2" customFormat="1" ht="24" customHeight="1">
      <c r="A72" s="11"/>
      <c r="B72" s="150">
        <v>0</v>
      </c>
      <c r="C72" s="151">
        <v>1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2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1083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02" t="s">
        <v>1082</v>
      </c>
      <c r="C75" s="192"/>
      <c r="D75" s="153">
        <v>0</v>
      </c>
      <c r="E75" s="192" t="s">
        <v>1081</v>
      </c>
      <c r="F75" s="192"/>
      <c r="G75" s="156">
        <v>0</v>
      </c>
      <c r="H75" s="192" t="s">
        <v>1563</v>
      </c>
      <c r="I75" s="192"/>
      <c r="J75" s="153">
        <v>0</v>
      </c>
      <c r="K75" s="192" t="s">
        <v>1080</v>
      </c>
      <c r="L75" s="192"/>
      <c r="M75" s="158">
        <v>0</v>
      </c>
      <c r="N75" s="62"/>
      <c r="O75" s="9"/>
    </row>
    <row r="76" spans="2:15" s="51" customFormat="1" ht="18.75" customHeight="1">
      <c r="B76" s="179" t="s">
        <v>1079</v>
      </c>
      <c r="C76" s="180"/>
      <c r="D76" s="154">
        <v>0</v>
      </c>
      <c r="E76" s="180" t="s">
        <v>1078</v>
      </c>
      <c r="F76" s="180"/>
      <c r="G76" s="154">
        <v>0</v>
      </c>
      <c r="H76" s="180" t="s">
        <v>1077</v>
      </c>
      <c r="I76" s="180"/>
      <c r="J76" s="154">
        <v>0</v>
      </c>
      <c r="K76" s="180" t="s">
        <v>1076</v>
      </c>
      <c r="L76" s="180"/>
      <c r="M76" s="159">
        <v>0</v>
      </c>
      <c r="N76" s="62"/>
      <c r="O76" s="9"/>
    </row>
    <row r="77" spans="2:15" s="51" customFormat="1" ht="18.75" customHeight="1">
      <c r="B77" s="179" t="s">
        <v>1075</v>
      </c>
      <c r="C77" s="180"/>
      <c r="D77" s="154">
        <v>0</v>
      </c>
      <c r="E77" s="180" t="s">
        <v>1074</v>
      </c>
      <c r="F77" s="180"/>
      <c r="G77" s="154">
        <v>0</v>
      </c>
      <c r="H77" s="180" t="s">
        <v>1073</v>
      </c>
      <c r="I77" s="180"/>
      <c r="J77" s="157">
        <v>0</v>
      </c>
      <c r="K77" s="180" t="s">
        <v>1072</v>
      </c>
      <c r="L77" s="180"/>
      <c r="M77" s="159">
        <v>0</v>
      </c>
      <c r="N77" s="62"/>
      <c r="O77" s="9"/>
    </row>
    <row r="78" spans="2:15" s="51" customFormat="1" ht="18.75" customHeight="1">
      <c r="B78" s="179" t="s">
        <v>1071</v>
      </c>
      <c r="C78" s="180"/>
      <c r="D78" s="154">
        <v>0</v>
      </c>
      <c r="E78" s="180" t="s">
        <v>1070</v>
      </c>
      <c r="F78" s="180"/>
      <c r="G78" s="154">
        <v>0</v>
      </c>
      <c r="H78" s="180" t="s">
        <v>1069</v>
      </c>
      <c r="I78" s="180"/>
      <c r="J78" s="154">
        <v>0</v>
      </c>
      <c r="K78" s="180" t="s">
        <v>1068</v>
      </c>
      <c r="L78" s="180"/>
      <c r="M78" s="159">
        <v>0</v>
      </c>
      <c r="N78" s="62"/>
      <c r="O78" s="9"/>
    </row>
    <row r="79" spans="2:15" s="51" customFormat="1" ht="18.75" customHeight="1">
      <c r="B79" s="179" t="s">
        <v>1067</v>
      </c>
      <c r="C79" s="180"/>
      <c r="D79" s="154">
        <v>0</v>
      </c>
      <c r="E79" s="180" t="s">
        <v>1562</v>
      </c>
      <c r="F79" s="180"/>
      <c r="G79" s="154">
        <v>0</v>
      </c>
      <c r="H79" s="180" t="s">
        <v>1066</v>
      </c>
      <c r="I79" s="180"/>
      <c r="J79" s="157">
        <v>0</v>
      </c>
      <c r="K79" s="180" t="s">
        <v>1065</v>
      </c>
      <c r="L79" s="180"/>
      <c r="M79" s="159">
        <v>0</v>
      </c>
      <c r="N79" s="62"/>
      <c r="O79" s="9"/>
    </row>
    <row r="80" spans="2:15" s="51" customFormat="1" ht="18.75" customHeight="1">
      <c r="B80" s="179" t="s">
        <v>1064</v>
      </c>
      <c r="C80" s="180"/>
      <c r="D80" s="154">
        <v>0</v>
      </c>
      <c r="E80" s="180" t="s">
        <v>1063</v>
      </c>
      <c r="F80" s="180"/>
      <c r="G80" s="154">
        <v>0</v>
      </c>
      <c r="H80" s="180" t="s">
        <v>1062</v>
      </c>
      <c r="I80" s="180"/>
      <c r="J80" s="157">
        <v>0</v>
      </c>
      <c r="K80" s="180" t="s">
        <v>1061</v>
      </c>
      <c r="L80" s="180"/>
      <c r="M80" s="159">
        <v>0</v>
      </c>
      <c r="N80" s="62"/>
      <c r="O80" s="9"/>
    </row>
    <row r="81" spans="2:15" s="51" customFormat="1" ht="18.75" customHeight="1">
      <c r="B81" s="179" t="s">
        <v>1060</v>
      </c>
      <c r="C81" s="180"/>
      <c r="D81" s="154">
        <v>0</v>
      </c>
      <c r="E81" s="180" t="s">
        <v>1059</v>
      </c>
      <c r="F81" s="180"/>
      <c r="G81" s="154">
        <v>0</v>
      </c>
      <c r="H81" s="180" t="s">
        <v>1058</v>
      </c>
      <c r="I81" s="180"/>
      <c r="J81" s="154">
        <v>0</v>
      </c>
      <c r="K81" s="180" t="s">
        <v>1057</v>
      </c>
      <c r="L81" s="180"/>
      <c r="M81" s="159">
        <v>0</v>
      </c>
      <c r="N81" s="62"/>
      <c r="O81" s="166"/>
    </row>
    <row r="82" spans="2:15" s="51" customFormat="1" ht="18.75" customHeight="1">
      <c r="B82" s="206" t="s">
        <v>1056</v>
      </c>
      <c r="C82" s="188"/>
      <c r="D82" s="155">
        <v>0</v>
      </c>
      <c r="E82" s="188" t="s">
        <v>1055</v>
      </c>
      <c r="F82" s="188"/>
      <c r="G82" s="155">
        <v>1</v>
      </c>
      <c r="H82" s="188" t="s">
        <v>1054</v>
      </c>
      <c r="I82" s="188"/>
      <c r="J82" s="155">
        <v>0</v>
      </c>
      <c r="K82" s="188"/>
      <c r="L82" s="188"/>
      <c r="M82" s="160"/>
      <c r="N82" s="62"/>
      <c r="O82" s="9"/>
    </row>
    <row r="83" spans="10:15" s="51" customFormat="1" ht="14.25" customHeight="1">
      <c r="J83" s="146"/>
      <c r="K83" s="145"/>
      <c r="L83" s="84"/>
      <c r="M83" s="85"/>
      <c r="N83" s="62"/>
      <c r="O83" s="9"/>
    </row>
    <row r="84" spans="2:15" s="51" customFormat="1" ht="11.25">
      <c r="B84" s="10" t="s">
        <v>1053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81" t="s">
        <v>1052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3"/>
      <c r="O85" s="7"/>
    </row>
    <row r="86" spans="2:15" s="51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1" customFormat="1" ht="12" customHeight="1">
      <c r="B87" s="176" t="s">
        <v>1051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1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1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1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1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1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1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1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1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1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1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1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1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1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Administrator</cp:lastModifiedBy>
  <cp:lastPrinted>2016-06-07T08:56:29Z</cp:lastPrinted>
  <dcterms:created xsi:type="dcterms:W3CDTF">2015-02-04T05:26:32Z</dcterms:created>
  <dcterms:modified xsi:type="dcterms:W3CDTF">2021-01-05T08:38:29Z</dcterms:modified>
  <cp:category/>
  <cp:version/>
  <cp:contentType/>
  <cp:contentStatus/>
</cp:coreProperties>
</file>