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<sst xmlns="http://schemas.openxmlformats.org/spreadsheetml/2006/main" count="231" uniqueCount="218">
  <si>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</si>
  <si>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</si>
  <si>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</si>
  <si>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</si>
  <si>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</si>
  <si>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</si>
  <si>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</si>
  <si>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</si>
  <si>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</si>
  <si>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</si>
  <si>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</si>
  <si>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</si>
  <si>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</si>
  <si>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</si>
  <si>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</si>
  <si>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</si>
  <si>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</si>
  <si>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</si>
  <si>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</si>
  <si>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</si>
  <si>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</si>
  <si>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</si>
  <si>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</si>
  <si>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</si>
  <si>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</si>
  <si>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</si>
  <si>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</si>
  <si>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</si>
  <si>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</si>
  <si>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</si>
  <si>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</si>
  <si>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</si>
  <si>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</si>
  <si>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</si>
  <si>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</si>
  <si>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</si>
  <si>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</si>
  <si>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</si>
  <si>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</si>
  <si>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</si>
  <si>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</si>
  <si>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</si>
  <si>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</si>
  <si>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</si>
  <si>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</si>
  <si>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</si>
  <si>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</si>
  <si>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</si>
  <si>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</si>
  <si>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</si>
  <si>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</si>
  <si>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</si>
  <si>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</si>
  <si>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</si>
  <si>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</si>
  <si>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</si>
  <si>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</si>
  <si>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</si>
  <si>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</si>
  <si>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</si>
  <si>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</si>
  <si>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</si>
  <si>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</si>
  <si>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</si>
  <si>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</si>
  <si>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</si>
  <si>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</si>
  <si>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</si>
  <si>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</si>
  <si>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</si>
  <si>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</si>
  <si>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</si>
  <si>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</si>
  <si>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</si>
  <si>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</si>
  <si>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</si>
  <si>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</si>
  <si>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</si>
  <si>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</si>
  <si>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</si>
  <si>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</si>
  <si>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</si>
  <si>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</si>
  <si>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</si>
  <si>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</si>
  <si>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</si>
  <si>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</si>
  <si>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</si>
  <si>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</si>
  <si>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</si>
  <si>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</si>
  <si>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</si>
  <si>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</si>
  <si>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</si>
  <si>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</si>
  <si>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</si>
  <si>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</si>
  <si>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</si>
  <si>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</si>
  <si>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</si>
  <si>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</si>
  <si>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</si>
  <si>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</si>
  <si>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</si>
  <si>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</si>
  <si>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</si>
  <si>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</si>
  <si>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</si>
  <si>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</si>
  <si>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</si>
  <si>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</si>
  <si>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</si>
  <si>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</si>
  <si>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</si>
  <si>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</si>
  <si>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</si>
  <si>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</si>
  <si>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</si>
  <si>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</si>
  <si>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</si>
  <si>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</si>
  <si>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</si>
  <si>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</si>
  <si>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</si>
  <si>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</si>
  <si>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</si>
  <si>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</si>
  <si>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</si>
  <si>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</si>
  <si>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</si>
  <si>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</si>
  <si>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</si>
  <si>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</si>
  <si>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</si>
  <si>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</si>
  <si>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</si>
  <si>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</si>
  <si>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</si>
  <si>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</si>
  <si>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</si>
  <si>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</si>
  <si>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</si>
  <si>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</si>
  <si>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</si>
  <si>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</si>
  <si>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</si>
  <si>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</si>
  <si>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</si>
  <si>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</si>
  <si>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</si>
  <si>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</si>
  <si>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</si>
  <si>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</si>
  <si>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</si>
  <si>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</si>
  <si>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</si>
  <si>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</si>
  <si>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</si>
  <si>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</si>
  <si>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</si>
  <si>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</si>
  <si>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</si>
  <si>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</si>
  <si>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</si>
  <si>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</si>
  <si>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</si>
  <si>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</si>
  <si>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</si>
  <si>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</si>
  <si>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</si>
  <si>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</si>
  <si>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</si>
  <si>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</si>
  <si>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</si>
  <si>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</si>
  <si>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</si>
  <si>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</si>
  <si>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</si>
  <si>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</si>
  <si>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</si>
  <si>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</si>
  <si>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</si>
  <si>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</si>
  <si>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</si>
  <si>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</si>
  <si>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</si>
  <si>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</si>
  <si>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</si>
  <si>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</si>
  <si>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</si>
  <si>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</si>
  <si>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</si>
  <si>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</si>
  <si>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</si>
  <si>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ALL</t>
  </si>
  <si>
    <t>OBS</t>
  </si>
  <si>
    <t>ALL</t>
  </si>
  <si>
    <t>/ / / / /</t>
  </si>
  <si>
    <t>월령으로 인한 방풍막 연결</t>
  </si>
  <si>
    <t>/ / / / /</t>
  </si>
  <si>
    <t>/ / / / /</t>
  </si>
  <si>
    <t>ENG-SN</t>
  </si>
  <si>
    <t>ENG-LMC-2</t>
  </si>
  <si>
    <t>ENG-MARIOS</t>
  </si>
  <si>
    <t>DIR</t>
  </si>
  <si>
    <t>임상규</t>
  </si>
  <si>
    <t>20s/33k 27s/29k 40s/31k</t>
  </si>
  <si>
    <t>28s/27k 40s/27k 60s/27k</t>
  </si>
  <si>
    <t>W</t>
  </si>
  <si>
    <t>S_054750:N</t>
  </si>
  <si>
    <t>S_054752:N</t>
  </si>
  <si>
    <t>S_054793:T</t>
  </si>
  <si>
    <t>T_054823</t>
  </si>
  <si>
    <t>S_054829:M</t>
  </si>
  <si>
    <t>SE</t>
  </si>
  <si>
    <t>구름 으로 인한 새벽 플랫 미촬영</t>
  </si>
  <si>
    <t>SITE SEEING: 1.01 / 1.18 / 0.00</t>
  </si>
  <si>
    <t>ESE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</si>
</sst>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0" borderId="42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183" fontId="96" fillId="39" borderId="46" xfId="0" applyNumberFormat="1" applyFont="1" applyFill="1" applyBorder="1" applyAlignment="1">
      <alignment horizontal="center" vertical="center"/>
    </xf>
    <xf numFmtId="183" fontId="96" fillId="39" borderId="47" xfId="0" applyNumberFormat="1" applyFont="1" applyFill="1" applyBorder="1" applyAlignment="1">
      <alignment horizontal="center" vertical="center"/>
    </xf>
    <xf numFmtId="183" fontId="96" fillId="40" borderId="48" xfId="0" applyNumberFormat="1" applyFont="1" applyFill="1" applyBorder="1" applyAlignment="1">
      <alignment horizontal="center" vertical="center"/>
    </xf>
    <xf numFmtId="183" fontId="96" fillId="35" borderId="49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vertical="center"/>
    </xf>
    <xf numFmtId="0" fontId="96" fillId="35" borderId="50" xfId="0" applyFont="1" applyFill="1" applyBorder="1" applyAlignment="1">
      <alignment horizontal="center" vertical="center"/>
    </xf>
    <xf numFmtId="1" fontId="96" fillId="0" borderId="51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187" fontId="96" fillId="37" borderId="52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 wrapText="1"/>
    </xf>
    <xf numFmtId="193" fontId="108" fillId="34" borderId="59" xfId="0" applyNumberFormat="1" applyFont="1" applyFill="1" applyBorder="1" applyAlignment="1" quotePrefix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5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6" xfId="0" applyNumberFormat="1" applyFont="1" applyFill="1" applyBorder="1" applyAlignment="1">
      <alignment horizontal="center" vertical="center"/>
    </xf>
    <xf numFmtId="1" fontId="6" fillId="34" borderId="67" xfId="0" applyNumberFormat="1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183" fontId="110" fillId="40" borderId="69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0" xfId="0" applyNumberFormat="1" applyFont="1" applyFill="1" applyBorder="1" applyAlignment="1">
      <alignment horizontal="center" vertical="center"/>
    </xf>
    <xf numFmtId="183" fontId="6" fillId="38" borderId="71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5" borderId="73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110" fillId="40" borderId="7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40" borderId="7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83" fontId="96" fillId="40" borderId="74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66" xfId="0" applyNumberFormat="1" applyFont="1" applyFill="1" applyBorder="1" applyAlignment="1">
      <alignment horizontal="center" vertical="center"/>
    </xf>
    <xf numFmtId="183" fontId="110" fillId="34" borderId="75" xfId="0" applyNumberFormat="1" applyFont="1" applyFill="1" applyBorder="1" applyAlignment="1">
      <alignment horizontal="center" vertical="center"/>
    </xf>
    <xf numFmtId="0" fontId="105" fillId="0" borderId="60" xfId="0" applyFont="1" applyBorder="1" applyAlignment="1">
      <alignment horizontal="center" vertical="center" wrapText="1"/>
    </xf>
    <xf numFmtId="0" fontId="113" fillId="0" borderId="76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77" xfId="0" applyNumberFormat="1" applyFont="1" applyBorder="1" applyAlignment="1">
      <alignment horizontal="left" vertical="center"/>
    </xf>
    <xf numFmtId="0" fontId="97" fillId="0" borderId="78" xfId="0" applyFont="1" applyBorder="1" applyAlignment="1">
      <alignment horizontal="center" vertical="center"/>
    </xf>
    <xf numFmtId="0" fontId="97" fillId="0" borderId="79" xfId="0" applyFont="1" applyBorder="1" applyAlignment="1">
      <alignment horizontal="center" vertical="center"/>
    </xf>
    <xf numFmtId="0" fontId="97" fillId="0" borderId="80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0" fillId="41" borderId="87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88" xfId="33" applyNumberFormat="1" applyFont="1" applyFill="1" applyBorder="1" applyAlignment="1">
      <alignment horizontal="left" vertical="center"/>
      <protection/>
    </xf>
    <xf numFmtId="0" fontId="96" fillId="41" borderId="87" xfId="33" applyNumberFormat="1" applyFont="1" applyFill="1" applyBorder="1" applyAlignment="1">
      <alignment horizontal="left" vertical="center"/>
      <protection/>
    </xf>
    <xf numFmtId="0" fontId="96" fillId="41" borderId="0" xfId="33" applyNumberFormat="1" applyFont="1" applyFill="1" applyBorder="1" applyAlignment="1">
      <alignment horizontal="left" vertical="center"/>
      <protection/>
    </xf>
    <xf numFmtId="0" fontId="96" fillId="41" borderId="88" xfId="33" applyNumberFormat="1" applyFont="1" applyFill="1" applyBorder="1" applyAlignment="1">
      <alignment horizontal="left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9" xfId="0" applyFont="1" applyFill="1" applyBorder="1" applyAlignment="1">
      <alignment horizontal="center" vertical="center" wrapText="1"/>
    </xf>
    <xf numFmtId="0" fontId="101" fillId="0" borderId="90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196" fontId="107" fillId="34" borderId="33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0" fontId="101" fillId="6" borderId="33" xfId="0" applyFont="1" applyFill="1" applyBorder="1" applyAlignment="1">
      <alignment horizontal="center" vertical="center"/>
    </xf>
    <xf numFmtId="0" fontId="101" fillId="6" borderId="91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10" fillId="41" borderId="92" xfId="33" applyNumberFormat="1" applyFont="1" applyFill="1" applyBorder="1" applyAlignment="1">
      <alignment horizontal="left" vertical="center"/>
      <protection/>
    </xf>
    <xf numFmtId="0" fontId="110" fillId="41" borderId="93" xfId="33" applyNumberFormat="1" applyFont="1" applyFill="1" applyBorder="1" applyAlignment="1">
      <alignment horizontal="left" vertical="center"/>
      <protection/>
    </xf>
    <xf numFmtId="0" fontId="110" fillId="41" borderId="94" xfId="33" applyNumberFormat="1" applyFont="1" applyFill="1" applyBorder="1" applyAlignment="1">
      <alignment horizontal="left" vertical="center"/>
      <protection/>
    </xf>
    <xf numFmtId="0" fontId="105" fillId="0" borderId="59" xfId="0" applyFont="1" applyBorder="1" applyAlignment="1">
      <alignment horizontal="center" vertical="center" wrapText="1"/>
    </xf>
    <xf numFmtId="0" fontId="105" fillId="0" borderId="58" xfId="0" applyFont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/>
    </xf>
    <xf numFmtId="0" fontId="101" fillId="0" borderId="86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106" fillId="0" borderId="76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105" fillId="0" borderId="99" xfId="0" applyFont="1" applyBorder="1" applyAlignment="1">
      <alignment horizontal="center" vertical="center" wrapText="1"/>
    </xf>
    <xf numFmtId="0" fontId="105" fillId="0" borderId="100" xfId="0" applyFont="1" applyBorder="1" applyAlignment="1">
      <alignment horizontal="center" vertical="center" wrapText="1"/>
    </xf>
    <xf numFmtId="14" fontId="106" fillId="0" borderId="81" xfId="0" applyNumberFormat="1" applyFont="1" applyBorder="1" applyAlignment="1">
      <alignment horizontal="left" vertical="center"/>
    </xf>
    <xf numFmtId="0" fontId="106" fillId="0" borderId="82" xfId="0" applyNumberFormat="1" applyFont="1" applyBorder="1" applyAlignment="1">
      <alignment horizontal="left" vertical="center"/>
    </xf>
    <xf numFmtId="0" fontId="106" fillId="0" borderId="83" xfId="0" applyNumberFormat="1" applyFont="1" applyBorder="1" applyAlignment="1">
      <alignment horizontal="left" vertical="center"/>
    </xf>
    <xf numFmtId="0" fontId="115" fillId="42" borderId="33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6" fillId="0" borderId="101" xfId="0" applyNumberFormat="1" applyFont="1" applyBorder="1" applyAlignment="1">
      <alignment horizontal="center" vertical="center"/>
    </xf>
    <xf numFmtId="20" fontId="96" fillId="0" borderId="102" xfId="0" applyNumberFormat="1" applyFont="1" applyBorder="1" applyAlignment="1">
      <alignment horizontal="center" vertical="center"/>
    </xf>
    <xf numFmtId="20" fontId="96" fillId="0" borderId="103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05" fillId="0" borderId="105" xfId="0" applyFont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106" xfId="0" applyFont="1" applyFill="1" applyBorder="1" applyAlignment="1">
      <alignment horizontal="center" vertical="center" wrapText="1"/>
    </xf>
    <xf numFmtId="0" fontId="101" fillId="0" borderId="107" xfId="0" applyFont="1" applyFill="1" applyBorder="1" applyAlignment="1">
      <alignment horizontal="center" vertical="center" wrapText="1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25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9">
        <v>43427</v>
      </c>
      <c r="D3" s="220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100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0.7743055555555555</v>
      </c>
      <c r="D9" s="143">
        <v>1.01</v>
      </c>
      <c r="E9" s="143">
        <v>19.64</v>
      </c>
      <c r="F9" s="143">
        <v>18.61</v>
      </c>
      <c r="G9" s="144" t="s">
        <v>208</v>
      </c>
      <c r="H9" s="143">
        <v>19.49</v>
      </c>
      <c r="I9" s="145">
        <v>99</v>
      </c>
      <c r="J9" s="146">
        <v>0</v>
      </c>
      <c r="K9" s="11"/>
      <c r="L9" s="21">
        <v>2</v>
      </c>
      <c r="M9" s="56" t="s">
        <v>2</v>
      </c>
      <c r="N9" s="57" t="s">
        <v>175</v>
      </c>
    </row>
    <row r="10" spans="1:15" s="147" customFormat="1" ht="13.5" customHeight="1">
      <c r="A10" s="176"/>
      <c r="B10" s="179" t="s">
        <v>46</v>
      </c>
      <c r="C10" s="135">
        <v>0.9375</v>
      </c>
      <c r="D10" s="143">
        <v>1.14</v>
      </c>
      <c r="E10" s="143">
        <v>15.91</v>
      </c>
      <c r="F10" s="143">
        <v>43.5</v>
      </c>
      <c r="G10" s="144" t="s">
        <v>214</v>
      </c>
      <c r="H10" s="143">
        <v>12.44</v>
      </c>
      <c r="I10" s="176"/>
      <c r="J10" s="177">
        <v>0</v>
      </c>
      <c r="K10" s="176"/>
      <c r="L10" s="21">
        <v>4</v>
      </c>
      <c r="M10" s="56" t="s">
        <v>40</v>
      </c>
      <c r="N10" s="180" t="s">
        <v>111</v>
      </c>
      <c r="O10" s="181"/>
    </row>
    <row r="11" spans="1:15" s="2" customFormat="1" ht="13.5" customHeight="1" thickBot="1">
      <c r="A11" s="11"/>
      <c r="B11" s="183" t="s">
        <v>9</v>
      </c>
      <c r="C11" s="135">
        <v>0.09861111111111111</v>
      </c>
      <c r="D11" s="187">
        <v>1.45</v>
      </c>
      <c r="E11" s="187">
        <v>14.05</v>
      </c>
      <c r="F11" s="187">
        <v>48.43</v>
      </c>
      <c r="G11" s="144" t="s">
        <v>217</v>
      </c>
      <c r="H11" s="187">
        <v>17.88</v>
      </c>
      <c r="I11" s="188"/>
      <c r="J11" s="189">
        <v>1</v>
      </c>
      <c r="K11" s="11"/>
      <c r="L11" s="31">
        <v>8</v>
      </c>
      <c r="M11" s="184" t="s">
        <v>3</v>
      </c>
      <c r="N11" s="185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23.324305555555554</v>
      </c>
      <c r="D12" s="26">
        <f>AVERAGE(D9:D11)</f>
        <v>1.2</v>
      </c>
      <c r="E12" s="26">
        <f>AVERAGE(E9:E11)</f>
        <v>16.53333333333333</v>
      </c>
      <c r="F12" s="27">
        <f>AVERAGE(F9:F11)</f>
        <v>36.846666666666664</v>
      </c>
      <c r="G12" s="155"/>
      <c r="H12" s="28">
        <f>AVERAGE(H9:H11)</f>
        <v>16.603333333333335</v>
      </c>
      <c r="I12" s="11"/>
      <c r="J12" s="29">
        <f>AVERAGE(J9:J11)</f>
        <v>0.3333333333333333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8" t="s">
        <v>193</v>
      </c>
      <c r="D16" s="168" t="s">
        <v>196</v>
      </c>
      <c r="E16" s="168" t="s">
        <v>201</v>
      </c>
      <c r="F16" s="186" t="s">
        <v>202</v>
      </c>
      <c r="G16" s="186" t="s">
        <v>203</v>
      </c>
      <c r="H16" s="186" t="s">
        <v>204</v>
      </c>
      <c r="I16" s="186" t="s">
        <v>194</v>
      </c>
      <c r="J16" s="167"/>
      <c r="K16" s="167"/>
      <c r="L16" s="167"/>
      <c r="M16" s="167"/>
      <c r="N16" s="168" t="s">
        <v>195</v>
      </c>
    </row>
    <row r="17" spans="1:15" s="2" customFormat="1" ht="13.5" customHeight="1">
      <c r="A17" s="11"/>
      <c r="B17" s="46" t="s">
        <v>25</v>
      </c>
      <c r="C17" s="135">
        <v>0.717361111111111</v>
      </c>
      <c r="D17" s="135">
        <v>0.71875</v>
      </c>
      <c r="E17" s="135">
        <v>0.7743055555555555</v>
      </c>
      <c r="F17" s="135">
        <v>0.8701388888888889</v>
      </c>
      <c r="G17" s="135">
        <v>0.04861111111111111</v>
      </c>
      <c r="H17" s="135">
        <v>0.08541666666666665</v>
      </c>
      <c r="I17" s="135">
        <v>0.09861111111111111</v>
      </c>
      <c r="J17" s="148"/>
      <c r="K17" s="148"/>
      <c r="L17" s="148"/>
      <c r="M17" s="148"/>
      <c r="N17" s="135">
        <v>0.10277777777777779</v>
      </c>
      <c r="O17" s="147"/>
    </row>
    <row r="18" spans="1:15" s="2" customFormat="1" ht="13.5" customHeight="1">
      <c r="A18" s="11"/>
      <c r="B18" s="46" t="s">
        <v>12</v>
      </c>
      <c r="C18" s="136">
        <v>54730</v>
      </c>
      <c r="D18" s="137">
        <f>C18+1</f>
        <v>54731</v>
      </c>
      <c r="E18" s="137">
        <v>54742</v>
      </c>
      <c r="F18" s="137">
        <v>54802</v>
      </c>
      <c r="G18" s="137">
        <v>54882</v>
      </c>
      <c r="H18" s="137">
        <v>54898</v>
      </c>
      <c r="I18" s="137">
        <v>54904</v>
      </c>
      <c r="J18" s="150"/>
      <c r="K18" s="150"/>
      <c r="L18" s="150"/>
      <c r="M18" s="150"/>
      <c r="N18" s="137">
        <f>MAX(C18:M19)+1</f>
        <v>54909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v>54741</v>
      </c>
      <c r="E19" s="136">
        <v>54801</v>
      </c>
      <c r="F19" s="136">
        <v>54881</v>
      </c>
      <c r="G19" s="136">
        <v>54897</v>
      </c>
      <c r="H19" s="136">
        <v>54903</v>
      </c>
      <c r="I19" s="136">
        <v>54908</v>
      </c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11</v>
      </c>
      <c r="E20" s="32">
        <f>IF(ISNUMBER(E18),E19-E18+1,"")</f>
        <v>60</v>
      </c>
      <c r="F20" s="154">
        <f>IF(ISNUMBER(F18),F19-F18+1,"")</f>
        <v>80</v>
      </c>
      <c r="G20" s="32">
        <f t="shared" si="0"/>
        <v>16</v>
      </c>
      <c r="H20" s="32">
        <f t="shared" si="0"/>
        <v>6</v>
      </c>
      <c r="I20" s="32">
        <f t="shared" si="0"/>
        <v>5</v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28"/>
      <c r="I21" s="128"/>
      <c r="J21" s="11"/>
      <c r="K21" s="11"/>
      <c r="L21" s="11"/>
      <c r="M21" s="11"/>
      <c r="N21" s="11"/>
    </row>
    <row r="22" spans="1:16" s="2" customFormat="1" ht="15">
      <c r="A22" s="11"/>
      <c r="B22" s="196" t="s">
        <v>99</v>
      </c>
      <c r="C22" s="58" t="s">
        <v>100</v>
      </c>
      <c r="D22" s="59" t="s">
        <v>101</v>
      </c>
      <c r="E22" s="60" t="s">
        <v>102</v>
      </c>
      <c r="F22" s="252" t="s">
        <v>169</v>
      </c>
      <c r="G22" s="253"/>
      <c r="H22" s="254"/>
      <c r="I22" s="61" t="s">
        <v>100</v>
      </c>
      <c r="J22" s="59" t="s">
        <v>101</v>
      </c>
      <c r="K22" s="59" t="s">
        <v>102</v>
      </c>
      <c r="L22" s="252" t="s">
        <v>169</v>
      </c>
      <c r="M22" s="253"/>
      <c r="N22" s="254"/>
      <c r="P22" s="171"/>
    </row>
    <row r="23" spans="1:16" s="2" customFormat="1" ht="18.75" customHeight="1">
      <c r="A23" s="11"/>
      <c r="B23" s="197"/>
      <c r="C23" s="137">
        <v>54736</v>
      </c>
      <c r="D23" s="137">
        <f>C23+2</f>
        <v>54738</v>
      </c>
      <c r="E23" s="138" t="s">
        <v>107</v>
      </c>
      <c r="F23" s="255" t="s">
        <v>206</v>
      </c>
      <c r="G23" s="256"/>
      <c r="H23" s="257"/>
      <c r="I23" s="162"/>
      <c r="J23" s="137"/>
      <c r="K23" s="138" t="s">
        <v>109</v>
      </c>
      <c r="L23" s="255" t="s">
        <v>192</v>
      </c>
      <c r="M23" s="256"/>
      <c r="N23" s="258"/>
      <c r="P23" s="171"/>
    </row>
    <row r="24" spans="1:14" s="2" customFormat="1" ht="18.75" customHeight="1">
      <c r="A24" s="11"/>
      <c r="B24" s="197"/>
      <c r="C24" s="139"/>
      <c r="D24" s="139"/>
      <c r="E24" s="140" t="s">
        <v>108</v>
      </c>
      <c r="F24" s="255" t="s">
        <v>192</v>
      </c>
      <c r="G24" s="256"/>
      <c r="H24" s="257"/>
      <c r="I24" s="163"/>
      <c r="J24" s="164"/>
      <c r="K24" s="164" t="s">
        <v>110</v>
      </c>
      <c r="L24" s="255" t="s">
        <v>197</v>
      </c>
      <c r="M24" s="256"/>
      <c r="N24" s="258"/>
    </row>
    <row r="25" spans="1:14" s="2" customFormat="1" ht="18.75" customHeight="1">
      <c r="A25" s="11" t="s">
        <v>106</v>
      </c>
      <c r="B25" s="197"/>
      <c r="C25" s="137">
        <f>D23+1</f>
        <v>54739</v>
      </c>
      <c r="D25" s="137">
        <v>54741</v>
      </c>
      <c r="E25" s="138" t="s">
        <v>105</v>
      </c>
      <c r="F25" s="255" t="s">
        <v>207</v>
      </c>
      <c r="G25" s="256"/>
      <c r="H25" s="257"/>
      <c r="I25" s="162"/>
      <c r="J25" s="137"/>
      <c r="K25" s="138" t="s">
        <v>108</v>
      </c>
      <c r="L25" s="255" t="s">
        <v>192</v>
      </c>
      <c r="M25" s="256"/>
      <c r="N25" s="258"/>
    </row>
    <row r="26" spans="1:14" s="2" customFormat="1" ht="18.75" customHeight="1">
      <c r="A26" s="11"/>
      <c r="B26" s="198"/>
      <c r="C26" s="141"/>
      <c r="D26" s="141"/>
      <c r="E26" s="142" t="s">
        <v>103</v>
      </c>
      <c r="F26" s="255" t="s">
        <v>199</v>
      </c>
      <c r="G26" s="256"/>
      <c r="H26" s="257"/>
      <c r="I26" s="165"/>
      <c r="J26" s="138"/>
      <c r="K26" s="138" t="s">
        <v>104</v>
      </c>
      <c r="L26" s="255" t="s">
        <v>200</v>
      </c>
      <c r="M26" s="256"/>
      <c r="N26" s="258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7"/>
      <c r="D30" s="153"/>
      <c r="E30" s="153"/>
      <c r="F30" s="98"/>
      <c r="G30" s="98"/>
      <c r="H30" s="98"/>
      <c r="I30" s="98"/>
      <c r="J30" s="98"/>
      <c r="K30" s="153"/>
      <c r="L30" s="99"/>
      <c r="M30" s="94">
        <f>SUM(C30:L30)</f>
        <v>0</v>
      </c>
      <c r="N30" s="170">
        <v>0.28402777777777777</v>
      </c>
    </row>
    <row r="31" spans="1:14" s="2" customFormat="1" ht="13.5" customHeight="1">
      <c r="A31" s="11"/>
      <c r="B31" s="85" t="s">
        <v>41</v>
      </c>
      <c r="C31" s="191"/>
      <c r="D31" s="156">
        <v>0.09583333333333333</v>
      </c>
      <c r="E31" s="174"/>
      <c r="F31" s="174"/>
      <c r="G31" s="174"/>
      <c r="H31" s="174"/>
      <c r="I31" s="174"/>
      <c r="J31" s="156">
        <v>0.03680555555555556</v>
      </c>
      <c r="K31" s="174"/>
      <c r="L31" s="172">
        <v>0.19166666666666665</v>
      </c>
      <c r="M31" s="173">
        <f>SUM(C31:L31)</f>
        <v>0.3243055555555555</v>
      </c>
      <c r="N31" s="169"/>
    </row>
    <row r="32" spans="1:15" s="2" customFormat="1" ht="13.5" customHeight="1">
      <c r="A32" s="11"/>
      <c r="B32" s="86" t="s">
        <v>42</v>
      </c>
      <c r="C32" s="166"/>
      <c r="D32" s="178"/>
      <c r="E32" s="178"/>
      <c r="F32" s="182"/>
      <c r="G32" s="175"/>
      <c r="H32" s="175"/>
      <c r="I32" s="175"/>
      <c r="J32" s="175"/>
      <c r="K32" s="175"/>
      <c r="L32" s="103"/>
      <c r="M32" s="104">
        <f>SUM(C32:L32)</f>
        <v>0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04" t="s">
        <v>177</v>
      </c>
      <c r="C35" s="250" t="s">
        <v>209</v>
      </c>
      <c r="D35" s="251"/>
      <c r="E35" s="250" t="s">
        <v>210</v>
      </c>
      <c r="F35" s="251"/>
      <c r="G35" s="250" t="s">
        <v>211</v>
      </c>
      <c r="H35" s="251"/>
      <c r="I35" s="250" t="s">
        <v>212</v>
      </c>
      <c r="J35" s="251"/>
      <c r="K35" s="250" t="s">
        <v>213</v>
      </c>
      <c r="L35" s="251"/>
      <c r="M35" s="248"/>
      <c r="N35" s="249"/>
    </row>
    <row r="36" spans="1:14" s="2" customFormat="1" ht="19.5" customHeight="1">
      <c r="A36" s="11"/>
      <c r="B36" s="205"/>
      <c r="C36" s="248"/>
      <c r="D36" s="249"/>
      <c r="E36" s="248"/>
      <c r="F36" s="249"/>
      <c r="G36" s="248"/>
      <c r="H36" s="249"/>
      <c r="I36" s="248"/>
      <c r="J36" s="249"/>
      <c r="K36" s="248"/>
      <c r="L36" s="249"/>
      <c r="M36" s="248"/>
      <c r="N36" s="249"/>
    </row>
    <row r="37" spans="1:14" s="2" customFormat="1" ht="19.5" customHeight="1">
      <c r="A37" s="11"/>
      <c r="B37" s="205"/>
      <c r="C37" s="221"/>
      <c r="D37" s="222"/>
      <c r="E37" s="221"/>
      <c r="F37" s="222"/>
      <c r="G37" s="221"/>
      <c r="H37" s="222"/>
      <c r="I37" s="221"/>
      <c r="J37" s="222"/>
      <c r="K37" s="248"/>
      <c r="L37" s="249"/>
      <c r="M37" s="248"/>
      <c r="N37" s="249"/>
    </row>
    <row r="38" spans="1:14" s="2" customFormat="1" ht="19.5" customHeight="1">
      <c r="A38" s="11"/>
      <c r="B38" s="205"/>
      <c r="C38" s="248"/>
      <c r="D38" s="249"/>
      <c r="E38" s="248"/>
      <c r="F38" s="249"/>
      <c r="G38" s="248"/>
      <c r="H38" s="249"/>
      <c r="I38" s="248"/>
      <c r="J38" s="249"/>
      <c r="K38" s="248"/>
      <c r="L38" s="249"/>
      <c r="M38" s="248"/>
      <c r="N38" s="249"/>
    </row>
    <row r="39" spans="1:14" s="2" customFormat="1" ht="19.5" customHeight="1">
      <c r="A39" s="11"/>
      <c r="B39" s="205"/>
      <c r="C39" s="221"/>
      <c r="D39" s="222"/>
      <c r="E39" s="221"/>
      <c r="F39" s="222"/>
      <c r="G39" s="221"/>
      <c r="H39" s="222"/>
      <c r="I39" s="221"/>
      <c r="J39" s="222"/>
      <c r="K39" s="221"/>
      <c r="L39" s="222"/>
      <c r="M39" s="221"/>
      <c r="N39" s="222"/>
    </row>
    <row r="40" spans="1:14" s="2" customFormat="1" ht="19.5" customHeight="1">
      <c r="A40" s="11"/>
      <c r="B40" s="205"/>
      <c r="C40" s="221"/>
      <c r="D40" s="222"/>
      <c r="E40" s="221"/>
      <c r="F40" s="222"/>
      <c r="G40" s="221"/>
      <c r="H40" s="222"/>
      <c r="I40" s="221"/>
      <c r="J40" s="222"/>
      <c r="K40" s="221"/>
      <c r="L40" s="222"/>
      <c r="M40" s="221"/>
      <c r="N40" s="222"/>
    </row>
    <row r="41" spans="1:14" s="2" customFormat="1" ht="19.5" customHeight="1">
      <c r="A41" s="11"/>
      <c r="B41" s="206"/>
      <c r="C41" s="221"/>
      <c r="D41" s="222"/>
      <c r="E41" s="221"/>
      <c r="F41" s="222"/>
      <c r="G41" s="221"/>
      <c r="H41" s="222"/>
      <c r="I41" s="221"/>
      <c r="J41" s="222"/>
      <c r="K41" s="221"/>
      <c r="L41" s="222"/>
      <c r="M41" s="221"/>
      <c r="N41" s="222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59" t="s">
        <v>176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</row>
    <row r="44" spans="1:14" s="2" customFormat="1" ht="12" customHeight="1">
      <c r="A44" s="11"/>
      <c r="B44" s="234" t="s">
        <v>216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</row>
    <row r="45" spans="1:14" s="2" customFormat="1" ht="12" customHeight="1">
      <c r="A45" s="11"/>
      <c r="B45" s="264" t="s">
        <v>215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6"/>
    </row>
    <row r="46" spans="1:14" s="2" customFormat="1" ht="12" customHeight="1">
      <c r="A46" s="11"/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9"/>
    </row>
    <row r="47" spans="1:14" s="2" customFormat="1" ht="12" customHeight="1">
      <c r="A47" s="11"/>
      <c r="B47" s="207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9"/>
    </row>
    <row r="48" spans="1:14" s="2" customFormat="1" ht="12" customHeight="1">
      <c r="A48" s="11"/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</row>
    <row r="49" spans="1:14" s="2" customFormat="1" ht="12" customHeight="1">
      <c r="A49" s="11"/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</row>
    <row r="50" spans="1:14" s="2" customFormat="1" ht="12" customHeight="1">
      <c r="A50" s="11"/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2"/>
    </row>
    <row r="51" spans="1:14" s="2" customFormat="1" ht="12" customHeight="1">
      <c r="A51" s="11"/>
      <c r="B51" s="207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9"/>
    </row>
    <row r="52" spans="1:14" s="2" customFormat="1" ht="12" customHeight="1">
      <c r="A52" s="11"/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9"/>
    </row>
    <row r="53" spans="1:14" s="2" customFormat="1" ht="12" customHeight="1">
      <c r="A53" s="11"/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9"/>
    </row>
    <row r="54" spans="1:14" s="2" customFormat="1" ht="12" customHeight="1">
      <c r="A54" s="11"/>
      <c r="B54" s="226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8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199" t="s">
        <v>61</v>
      </c>
      <c r="K56" s="200"/>
      <c r="L56" s="201"/>
      <c r="M56" s="202" t="s">
        <v>62</v>
      </c>
      <c r="N56" s="203"/>
      <c r="O56" s="8"/>
    </row>
    <row r="57" spans="2:15" s="39" customFormat="1" ht="22.5" customHeight="1">
      <c r="B57" s="77" t="s">
        <v>63</v>
      </c>
      <c r="C57" s="129">
        <v>-147.059</v>
      </c>
      <c r="D57" s="129">
        <v>-149.079</v>
      </c>
      <c r="E57" s="75" t="s">
        <v>64</v>
      </c>
      <c r="F57" s="129">
        <v>27.3</v>
      </c>
      <c r="G57" s="129">
        <v>28.2</v>
      </c>
      <c r="H57" s="76" t="s">
        <v>94</v>
      </c>
      <c r="I57" s="131">
        <v>1</v>
      </c>
      <c r="J57" s="43" t="s">
        <v>179</v>
      </c>
      <c r="K57" s="223" t="s">
        <v>187</v>
      </c>
      <c r="L57" s="225"/>
      <c r="M57" s="223" t="s">
        <v>189</v>
      </c>
      <c r="N57" s="224"/>
      <c r="O57" s="7"/>
    </row>
    <row r="58" spans="2:15" s="39" customFormat="1" ht="22.5" customHeight="1">
      <c r="B58" s="77" t="s">
        <v>65</v>
      </c>
      <c r="C58" s="129">
        <v>-128.172</v>
      </c>
      <c r="D58" s="129">
        <v>-131.818</v>
      </c>
      <c r="E58" s="76" t="s">
        <v>168</v>
      </c>
      <c r="F58" s="131">
        <v>10</v>
      </c>
      <c r="G58" s="131">
        <v>10</v>
      </c>
      <c r="H58" s="76" t="s">
        <v>182</v>
      </c>
      <c r="I58" s="131">
        <v>0</v>
      </c>
      <c r="J58" s="43" t="s">
        <v>180</v>
      </c>
      <c r="K58" s="223" t="s">
        <v>187</v>
      </c>
      <c r="L58" s="225"/>
      <c r="M58" s="223" t="s">
        <v>189</v>
      </c>
      <c r="N58" s="224"/>
      <c r="O58" s="7"/>
    </row>
    <row r="59" spans="2:15" s="39" customFormat="1" ht="22.5" customHeight="1">
      <c r="B59" s="77" t="s">
        <v>66</v>
      </c>
      <c r="C59" s="129">
        <v>-211.471</v>
      </c>
      <c r="D59" s="129">
        <v>-212.509</v>
      </c>
      <c r="E59" s="76" t="s">
        <v>164</v>
      </c>
      <c r="F59" s="132">
        <v>20</v>
      </c>
      <c r="G59" s="132">
        <v>20</v>
      </c>
      <c r="H59" s="76" t="s">
        <v>167</v>
      </c>
      <c r="I59" s="131">
        <v>0</v>
      </c>
      <c r="J59" s="44" t="s">
        <v>98</v>
      </c>
      <c r="K59" s="223" t="s">
        <v>188</v>
      </c>
      <c r="L59" s="225"/>
      <c r="M59" s="223" t="s">
        <v>190</v>
      </c>
      <c r="N59" s="224"/>
      <c r="O59" s="7"/>
    </row>
    <row r="60" spans="2:15" s="39" customFormat="1" ht="22.5" customHeight="1">
      <c r="B60" s="77" t="s">
        <v>67</v>
      </c>
      <c r="C60" s="129">
        <v>-110.317</v>
      </c>
      <c r="D60" s="129">
        <v>-113.12</v>
      </c>
      <c r="E60" s="76" t="s">
        <v>162</v>
      </c>
      <c r="F60" s="132">
        <v>60</v>
      </c>
      <c r="G60" s="132">
        <v>55</v>
      </c>
      <c r="H60" s="76" t="s">
        <v>95</v>
      </c>
      <c r="I60" s="131">
        <v>0</v>
      </c>
      <c r="J60" s="43" t="s">
        <v>68</v>
      </c>
      <c r="K60" s="223" t="s">
        <v>188</v>
      </c>
      <c r="L60" s="225"/>
      <c r="M60" s="223" t="s">
        <v>191</v>
      </c>
      <c r="N60" s="224"/>
      <c r="O60" s="7"/>
    </row>
    <row r="61" spans="2:15" s="39" customFormat="1" ht="22.5" customHeight="1">
      <c r="B61" s="77" t="s">
        <v>69</v>
      </c>
      <c r="C61" s="129">
        <v>30.637</v>
      </c>
      <c r="D61" s="129">
        <v>24.361</v>
      </c>
      <c r="E61" s="76" t="s">
        <v>163</v>
      </c>
      <c r="F61" s="132">
        <v>60</v>
      </c>
      <c r="G61" s="132">
        <v>60</v>
      </c>
      <c r="H61" s="75" t="s">
        <v>70</v>
      </c>
      <c r="I61" s="158">
        <v>0</v>
      </c>
      <c r="J61" s="231" t="s">
        <v>71</v>
      </c>
      <c r="K61" s="261"/>
      <c r="L61" s="262"/>
      <c r="M61" s="262"/>
      <c r="N61" s="263"/>
      <c r="O61" s="7"/>
    </row>
    <row r="62" spans="2:15" s="39" customFormat="1" ht="22.5" customHeight="1">
      <c r="B62" s="77" t="s">
        <v>72</v>
      </c>
      <c r="C62" s="129">
        <v>34.12</v>
      </c>
      <c r="D62" s="129">
        <v>27.585</v>
      </c>
      <c r="E62" s="76" t="s">
        <v>165</v>
      </c>
      <c r="F62" s="132">
        <v>260</v>
      </c>
      <c r="G62" s="132">
        <v>260</v>
      </c>
      <c r="H62" s="75" t="s">
        <v>73</v>
      </c>
      <c r="I62" s="158">
        <v>0</v>
      </c>
      <c r="J62" s="232"/>
      <c r="K62" s="213"/>
      <c r="L62" s="214"/>
      <c r="M62" s="214"/>
      <c r="N62" s="215"/>
      <c r="O62" s="7"/>
    </row>
    <row r="63" spans="2:15" s="39" customFormat="1" ht="22.5" customHeight="1">
      <c r="B63" s="77" t="s">
        <v>74</v>
      </c>
      <c r="C63" s="129">
        <v>26.847</v>
      </c>
      <c r="D63" s="129">
        <v>20.529</v>
      </c>
      <c r="E63" s="76" t="s">
        <v>183</v>
      </c>
      <c r="F63" s="133">
        <v>2.5</v>
      </c>
      <c r="G63" s="160">
        <v>2.5</v>
      </c>
      <c r="H63" s="75" t="s">
        <v>75</v>
      </c>
      <c r="I63" s="158">
        <v>0</v>
      </c>
      <c r="J63" s="232"/>
      <c r="K63" s="213"/>
      <c r="L63" s="214"/>
      <c r="M63" s="214"/>
      <c r="N63" s="215"/>
      <c r="O63" s="7"/>
    </row>
    <row r="64" spans="2:15" s="39" customFormat="1" ht="22.5" customHeight="1">
      <c r="B64" s="77" t="s">
        <v>76</v>
      </c>
      <c r="C64" s="129">
        <v>27.298</v>
      </c>
      <c r="D64" s="129">
        <v>20.983</v>
      </c>
      <c r="E64" s="76" t="s">
        <v>184</v>
      </c>
      <c r="F64" s="133">
        <v>0.25</v>
      </c>
      <c r="G64" s="160">
        <v>0.25</v>
      </c>
      <c r="H64" s="80"/>
      <c r="I64" s="159"/>
      <c r="J64" s="232"/>
      <c r="K64" s="213"/>
      <c r="L64" s="214"/>
      <c r="M64" s="214"/>
      <c r="N64" s="215"/>
      <c r="O64" s="7"/>
    </row>
    <row r="65" spans="2:15" s="39" customFormat="1" ht="22.5" customHeight="1">
      <c r="B65" s="78" t="s">
        <v>125</v>
      </c>
      <c r="C65" s="130">
        <v>2.06E-06</v>
      </c>
      <c r="D65" s="130">
        <v>2.07E-06</v>
      </c>
      <c r="E65" s="75" t="s">
        <v>77</v>
      </c>
      <c r="F65" s="129">
        <v>21.3</v>
      </c>
      <c r="G65" s="160">
        <v>16.3</v>
      </c>
      <c r="H65" s="76" t="s">
        <v>96</v>
      </c>
      <c r="I65" s="160">
        <v>7</v>
      </c>
      <c r="J65" s="232"/>
      <c r="K65" s="213"/>
      <c r="L65" s="214"/>
      <c r="M65" s="214"/>
      <c r="N65" s="215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15.7</v>
      </c>
      <c r="G66" s="190">
        <v>47.8</v>
      </c>
      <c r="H66" s="81" t="s">
        <v>97</v>
      </c>
      <c r="I66" s="161">
        <v>0</v>
      </c>
      <c r="J66" s="233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60" t="s">
        <v>143</v>
      </c>
      <c r="C75" s="230"/>
      <c r="D75" s="119">
        <v>0</v>
      </c>
      <c r="E75" s="230" t="s">
        <v>127</v>
      </c>
      <c r="F75" s="230"/>
      <c r="G75" s="122">
        <v>0</v>
      </c>
      <c r="H75" s="230" t="s">
        <v>132</v>
      </c>
      <c r="I75" s="230"/>
      <c r="J75" s="119">
        <v>0</v>
      </c>
      <c r="K75" s="230" t="s">
        <v>157</v>
      </c>
      <c r="L75" s="230"/>
      <c r="M75" s="124">
        <v>0</v>
      </c>
      <c r="N75" s="45"/>
      <c r="O75" s="9"/>
    </row>
    <row r="76" spans="2:15" s="39" customFormat="1" ht="18.75" customHeight="1">
      <c r="B76" s="244" t="s">
        <v>144</v>
      </c>
      <c r="C76" s="229"/>
      <c r="D76" s="120">
        <v>0</v>
      </c>
      <c r="E76" s="229" t="s">
        <v>128</v>
      </c>
      <c r="F76" s="229"/>
      <c r="G76" s="120">
        <v>0</v>
      </c>
      <c r="H76" s="229" t="s">
        <v>135</v>
      </c>
      <c r="I76" s="229"/>
      <c r="J76" s="120">
        <v>0</v>
      </c>
      <c r="K76" s="229" t="s">
        <v>142</v>
      </c>
      <c r="L76" s="229"/>
      <c r="M76" s="125">
        <v>0</v>
      </c>
      <c r="N76" s="45"/>
      <c r="O76" s="9"/>
    </row>
    <row r="77" spans="2:15" s="39" customFormat="1" ht="18.75" customHeight="1">
      <c r="B77" s="244" t="s">
        <v>145</v>
      </c>
      <c r="C77" s="229"/>
      <c r="D77" s="120">
        <v>0</v>
      </c>
      <c r="E77" s="229" t="s">
        <v>129</v>
      </c>
      <c r="F77" s="229"/>
      <c r="G77" s="120">
        <v>0</v>
      </c>
      <c r="H77" s="229" t="s">
        <v>159</v>
      </c>
      <c r="I77" s="229"/>
      <c r="J77" s="123">
        <v>0</v>
      </c>
      <c r="K77" s="229" t="s">
        <v>161</v>
      </c>
      <c r="L77" s="229"/>
      <c r="M77" s="125">
        <v>0</v>
      </c>
      <c r="N77" s="45"/>
      <c r="O77" s="9"/>
    </row>
    <row r="78" spans="2:15" s="39" customFormat="1" ht="18.75" customHeight="1">
      <c r="B78" s="244" t="s">
        <v>146</v>
      </c>
      <c r="C78" s="229"/>
      <c r="D78" s="120">
        <v>0</v>
      </c>
      <c r="E78" s="229" t="s">
        <v>130</v>
      </c>
      <c r="F78" s="229"/>
      <c r="G78" s="120">
        <v>0</v>
      </c>
      <c r="H78" s="229" t="s">
        <v>160</v>
      </c>
      <c r="I78" s="229"/>
      <c r="J78" s="120">
        <v>0</v>
      </c>
      <c r="K78" s="229" t="s">
        <v>158</v>
      </c>
      <c r="L78" s="229"/>
      <c r="M78" s="125">
        <v>0</v>
      </c>
      <c r="N78" s="45"/>
      <c r="O78" s="9"/>
    </row>
    <row r="79" spans="2:15" s="39" customFormat="1" ht="18.75" customHeight="1">
      <c r="B79" s="244" t="s">
        <v>147</v>
      </c>
      <c r="C79" s="229"/>
      <c r="D79" s="120">
        <v>0</v>
      </c>
      <c r="E79" s="229" t="s">
        <v>133</v>
      </c>
      <c r="F79" s="229"/>
      <c r="G79" s="120">
        <v>0</v>
      </c>
      <c r="H79" s="229" t="s">
        <v>137</v>
      </c>
      <c r="I79" s="229"/>
      <c r="J79" s="123">
        <v>0</v>
      </c>
      <c r="K79" s="229" t="s">
        <v>141</v>
      </c>
      <c r="L79" s="229"/>
      <c r="M79" s="125">
        <v>0</v>
      </c>
      <c r="N79" s="45"/>
      <c r="O79" s="9"/>
    </row>
    <row r="80" spans="2:15" s="39" customFormat="1" ht="18.75" customHeight="1">
      <c r="B80" s="244" t="s">
        <v>112</v>
      </c>
      <c r="C80" s="229"/>
      <c r="D80" s="120">
        <v>0</v>
      </c>
      <c r="E80" s="229" t="s">
        <v>134</v>
      </c>
      <c r="F80" s="229"/>
      <c r="G80" s="120">
        <v>0</v>
      </c>
      <c r="H80" s="229" t="s">
        <v>138</v>
      </c>
      <c r="I80" s="229"/>
      <c r="J80" s="123">
        <v>0</v>
      </c>
      <c r="K80" s="229" t="s">
        <v>126</v>
      </c>
      <c r="L80" s="229"/>
      <c r="M80" s="125">
        <v>0</v>
      </c>
      <c r="N80" s="45"/>
      <c r="O80" s="9"/>
    </row>
    <row r="81" spans="2:15" s="39" customFormat="1" ht="18.75" customHeight="1">
      <c r="B81" s="244" t="s">
        <v>121</v>
      </c>
      <c r="C81" s="229"/>
      <c r="D81" s="120">
        <v>0</v>
      </c>
      <c r="E81" s="229" t="s">
        <v>131</v>
      </c>
      <c r="F81" s="229"/>
      <c r="G81" s="120">
        <v>0</v>
      </c>
      <c r="H81" s="229" t="s">
        <v>139</v>
      </c>
      <c r="I81" s="229"/>
      <c r="J81" s="120">
        <v>0</v>
      </c>
      <c r="K81" s="229" t="s">
        <v>185</v>
      </c>
      <c r="L81" s="229"/>
      <c r="M81" s="125">
        <v>0</v>
      </c>
      <c r="N81" s="45"/>
      <c r="O81" s="127"/>
    </row>
    <row r="82" spans="2:15" s="39" customFormat="1" ht="18.75" customHeight="1">
      <c r="B82" s="243" t="s">
        <v>122</v>
      </c>
      <c r="C82" s="192"/>
      <c r="D82" s="121">
        <v>0</v>
      </c>
      <c r="E82" s="192" t="s">
        <v>136</v>
      </c>
      <c r="F82" s="192"/>
      <c r="G82" s="121">
        <v>0</v>
      </c>
      <c r="H82" s="192" t="s">
        <v>140</v>
      </c>
      <c r="I82" s="192"/>
      <c r="J82" s="121">
        <v>0</v>
      </c>
      <c r="K82" s="192"/>
      <c r="L82" s="192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67" t="s">
        <v>198</v>
      </c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7"/>
    </row>
    <row r="86" spans="2:15" s="39" customFormat="1" ht="12" customHeight="1">
      <c r="B86" s="193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39" customFormat="1" ht="12" customHeight="1"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39" customFormat="1" ht="12" customHeight="1">
      <c r="B88" s="237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9"/>
      <c r="O88" s="7"/>
    </row>
    <row r="89" spans="2:15" s="39" customFormat="1" ht="12" customHeight="1"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5"/>
      <c r="O89" s="7"/>
    </row>
    <row r="90" spans="2:15" s="39" customFormat="1" ht="12" customHeight="1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7"/>
    </row>
    <row r="91" spans="2:15" s="39" customFormat="1" ht="12" customHeight="1">
      <c r="B91" s="240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2"/>
      <c r="O91" s="7"/>
    </row>
    <row r="92" spans="2:15" s="39" customFormat="1" ht="12" customHeight="1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2"/>
      <c r="O92" s="7"/>
    </row>
    <row r="93" spans="2:15" s="39" customFormat="1" ht="12" customHeight="1">
      <c r="B93" s="237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9"/>
      <c r="O93" s="7"/>
    </row>
    <row r="94" spans="2:15" s="39" customFormat="1" ht="12" customHeight="1"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5"/>
      <c r="O94" s="7"/>
    </row>
    <row r="95" spans="2:15" s="39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39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39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39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39" customFormat="1" ht="12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9"/>
      <c r="O99" s="7"/>
    </row>
    <row r="100" spans="2:15" s="39" customFormat="1" ht="12" customHeight="1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7"/>
      <c r="O100" s="7"/>
    </row>
  </sheetData>
  <sheetProtection/>
  <mergeCells count="132"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2018-11-24T02:39:47Z</dcterms:modified>
  <cp:category/>
  <cp:version/>
  <cp:contentType/>
  <cp:contentStatus/>
</cp:coreProperties>
</file>