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<sst xmlns="http://schemas.openxmlformats.org/spreadsheetml/2006/main" count="245" uniqueCount="226">
  <si>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</si>
  <si>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</si>
  <si>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</si>
  <si>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</si>
  <si>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</si>
  <si>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</si>
  <si>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</si>
  <si>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</si>
  <si>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</si>
  <si>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</si>
  <si>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</si>
  <si>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</si>
  <si>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</si>
  <si>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</si>
  <si>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</si>
  <si>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</si>
  <si>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</si>
  <si>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</si>
  <si>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</si>
  <si>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</si>
  <si>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</si>
  <si>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</si>
  <si>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</si>
  <si>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</si>
  <si>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</si>
  <si>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</si>
  <si>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</si>
  <si>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</si>
  <si>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</si>
  <si>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</si>
  <si>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</si>
  <si>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</si>
  <si>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</si>
  <si>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</si>
  <si>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</si>
  <si>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</si>
  <si>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</si>
  <si>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</si>
  <si>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</si>
  <si>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</si>
  <si>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</si>
  <si>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</si>
  <si>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</si>
  <si>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</si>
  <si>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</si>
  <si>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</si>
  <si>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</si>
  <si>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</si>
  <si>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</si>
  <si>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</si>
  <si>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</si>
  <si>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</si>
  <si>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</si>
  <si>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</si>
  <si>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</si>
  <si>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</si>
  <si>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</si>
  <si>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</si>
  <si>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</si>
  <si>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</si>
  <si>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</si>
  <si>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</si>
  <si>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</si>
  <si>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</si>
  <si>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</si>
  <si>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</si>
  <si>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</si>
  <si>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</si>
  <si>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</si>
  <si>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</si>
  <si>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</si>
  <si>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</si>
  <si>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</si>
  <si>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</si>
  <si>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</si>
  <si>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</si>
  <si>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</si>
  <si>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</si>
  <si>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</si>
  <si>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</si>
  <si>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</si>
  <si>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</si>
  <si>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</si>
  <si>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</si>
  <si>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</si>
  <si>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</si>
  <si>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</si>
  <si>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</si>
  <si>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</si>
  <si>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</si>
  <si>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</si>
  <si>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</si>
  <si>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</si>
  <si>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</si>
  <si>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</si>
  <si>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</si>
  <si>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</si>
  <si>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</si>
  <si>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</si>
  <si>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</si>
  <si>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</si>
  <si>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</si>
  <si>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</si>
  <si>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</si>
  <si>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</si>
  <si>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</si>
  <si>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</si>
  <si>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</si>
  <si>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</si>
  <si>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</si>
  <si>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</si>
  <si>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</si>
  <si>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</si>
  <si>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</si>
  <si>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</si>
  <si>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</si>
  <si>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</si>
  <si>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</si>
  <si>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</si>
  <si>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</si>
  <si>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</si>
  <si>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</si>
  <si>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</si>
  <si>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</si>
  <si>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</si>
  <si>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</si>
  <si>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</si>
  <si>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</si>
  <si>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</si>
  <si>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</si>
  <si>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</si>
  <si>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</si>
  <si>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</si>
  <si>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</si>
  <si>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</si>
  <si>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</si>
  <si>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</si>
  <si>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</si>
  <si>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</si>
  <si>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</si>
  <si>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</si>
  <si>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</si>
  <si>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</si>
  <si>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</si>
  <si>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</si>
  <si>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</si>
  <si>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</si>
  <si>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</si>
  <si>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</si>
  <si>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</si>
  <si>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</si>
  <si>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</si>
  <si>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</si>
  <si>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</si>
  <si>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</si>
  <si>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</si>
  <si>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</si>
  <si>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</si>
  <si>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</si>
  <si>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</si>
  <si>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</si>
  <si>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</si>
  <si>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</si>
  <si>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</si>
  <si>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</si>
  <si>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</si>
  <si>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</si>
  <si>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</si>
  <si>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</si>
  <si>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</si>
  <si>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</si>
  <si>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</si>
  <si>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</si>
  <si>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</si>
  <si>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</si>
  <si>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</si>
  <si>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</si>
  <si>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</si>
  <si>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</si>
  <si>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</si>
  <si>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</si>
  <si>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</si>
  <si>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</si>
  <si>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</si>
  <si>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</si>
  <si>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</si>
  <si>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</si>
  <si>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</si>
  <si>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</si>
  <si>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</si>
  <si>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</si>
  <si>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</si>
  <si>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</si>
  <si>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</si>
  <si>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</si>
  <si>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임상규</t>
  </si>
  <si>
    <t>OBS</t>
  </si>
  <si>
    <t>ALL</t>
  </si>
  <si>
    <t>OBS</t>
  </si>
  <si>
    <t>/ / / / /</t>
  </si>
  <si>
    <t>월령으로 인한 방풍막 연결</t>
  </si>
  <si>
    <t>ENG</t>
  </si>
  <si>
    <t>SITE</t>
  </si>
  <si>
    <t>N</t>
  </si>
  <si>
    <t>짙은구름으로 인한 플랫촬영 불가 및 관측대기 / [23:35]관측재개</t>
  </si>
  <si>
    <t>049176-049179,049189 관측 대기 중 ENG Test 영상</t>
  </si>
  <si>
    <t>E_049193-049194</t>
  </si>
  <si>
    <t>E_049190-049192</t>
  </si>
  <si>
    <t>S_049201:T</t>
  </si>
  <si>
    <t>S_049204:T</t>
  </si>
  <si>
    <t>E_049210</t>
  </si>
  <si>
    <t>IC Spare 점검</t>
  </si>
  <si>
    <t xml:space="preserve">N chip 이상영상 및 POT Board 불량 관련 점검 </t>
  </si>
  <si>
    <t>N CBB POT Board 교체 및 조정</t>
  </si>
  <si>
    <t>듀어 / 월보드 /HE Box 외부 점검</t>
  </si>
  <si>
    <t>E_049219</t>
  </si>
  <si>
    <t>S_049220:T</t>
  </si>
  <si>
    <t>S_049224:T</t>
  </si>
  <si>
    <t>E_049225</t>
  </si>
  <si>
    <t>049190 외 몇 영상에서 N 이상영상: 옅은 가로 무늬 발생</t>
  </si>
  <si>
    <t>S_049231:N</t>
  </si>
  <si>
    <t>049193-049194,049210,049219,049225,049241-049243 N 이상영상 (가로방향 이상 패턴, 기존에 발생해왔던 패턴과 동일)</t>
  </si>
  <si>
    <t>E_049241-049243</t>
  </si>
  <si>
    <t>SITE SEEING: 0.00 / 0.00 / 0.00</t>
  </si>
  <si>
    <t>구름으로 인한 새벽플랫 미촬영</t>
  </si>
  <si>
    <t>B_049256:26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</si>
</sst>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40" borderId="49" xfId="0" applyNumberFormat="1" applyFont="1" applyFill="1" applyBorder="1" applyAlignment="1">
      <alignment horizontal="center" vertical="center"/>
    </xf>
    <xf numFmtId="183" fontId="95" fillId="35" borderId="50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1" xfId="0" applyFont="1" applyFill="1" applyBorder="1" applyAlignment="1">
      <alignment horizontal="center" vertical="center"/>
    </xf>
    <xf numFmtId="1" fontId="95" fillId="0" borderId="52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3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 wrapText="1"/>
    </xf>
    <xf numFmtId="193" fontId="107" fillId="34" borderId="60" xfId="0" applyNumberFormat="1" applyFont="1" applyFill="1" applyBorder="1" applyAlignment="1" quotePrefix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5" xfId="0" applyNumberFormat="1" applyFont="1" applyFill="1" applyBorder="1" applyAlignment="1">
      <alignment horizontal="center" vertical="center"/>
    </xf>
    <xf numFmtId="20" fontId="6" fillId="34" borderId="65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95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83" fontId="6" fillId="34" borderId="66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83" fontId="6" fillId="38" borderId="67" xfId="0" applyNumberFormat="1" applyFont="1" applyFill="1" applyBorder="1" applyAlignment="1">
      <alignment horizontal="center" vertical="center"/>
    </xf>
    <xf numFmtId="183" fontId="6" fillId="40" borderId="48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8" xfId="0" applyNumberFormat="1" applyFont="1" applyFill="1" applyBorder="1" applyAlignment="1">
      <alignment horizontal="center" vertical="center"/>
    </xf>
    <xf numFmtId="193" fontId="8" fillId="34" borderId="68" xfId="0" applyNumberFormat="1" applyFont="1" applyFill="1" applyBorder="1" applyAlignment="1">
      <alignment horizontal="center" vertical="center"/>
    </xf>
    <xf numFmtId="1" fontId="6" fillId="34" borderId="69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183" fontId="109" fillId="40" borderId="71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2" xfId="0" applyNumberFormat="1" applyFont="1" applyFill="1" applyBorder="1" applyAlignment="1">
      <alignment horizontal="center" vertical="center"/>
    </xf>
    <xf numFmtId="183" fontId="6" fillId="38" borderId="73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4" xfId="0" applyNumberFormat="1" applyFont="1" applyFill="1" applyBorder="1" applyAlignment="1">
      <alignment horizontal="center" vertical="center"/>
    </xf>
    <xf numFmtId="183" fontId="6" fillId="35" borderId="75" xfId="0" applyNumberFormat="1" applyFont="1" applyFill="1" applyBorder="1" applyAlignment="1">
      <alignment horizontal="center" vertical="center"/>
    </xf>
    <xf numFmtId="0" fontId="104" fillId="0" borderId="76" xfId="0" applyFont="1" applyBorder="1" applyAlignment="1">
      <alignment horizontal="center" vertical="center" wrapText="1"/>
    </xf>
    <xf numFmtId="0" fontId="104" fillId="0" borderId="60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7" xfId="0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6" fillId="41" borderId="79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0" xfId="33" applyNumberFormat="1" applyFont="1" applyFill="1" applyBorder="1" applyAlignment="1">
      <alignment horizontal="left" vertical="center"/>
      <protection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109" fillId="41" borderId="79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0" xfId="33" applyNumberFormat="1" applyFont="1" applyFill="1" applyBorder="1" applyAlignment="1">
      <alignment horizontal="left" vertical="center"/>
      <protection/>
    </xf>
    <xf numFmtId="0" fontId="96" fillId="0" borderId="0" xfId="0" applyFont="1" applyBorder="1" applyAlignment="1">
      <alignment horizontal="left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04" fillId="0" borderId="85" xfId="0" applyFont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14" fontId="105" fillId="0" borderId="90" xfId="0" applyNumberFormat="1" applyFont="1" applyBorder="1" applyAlignment="1">
      <alignment horizontal="left" vertical="center"/>
    </xf>
    <xf numFmtId="0" fontId="105" fillId="0" borderId="91" xfId="0" applyNumberFormat="1" applyFont="1" applyBorder="1" applyAlignment="1">
      <alignment horizontal="left" vertical="center"/>
    </xf>
    <xf numFmtId="0" fontId="105" fillId="0" borderId="92" xfId="0" applyNumberFormat="1" applyFont="1" applyBorder="1" applyAlignment="1">
      <alignment horizontal="left" vertical="center"/>
    </xf>
    <xf numFmtId="0" fontId="113" fillId="0" borderId="81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82" xfId="0" applyNumberFormat="1" applyFont="1" applyBorder="1" applyAlignment="1">
      <alignment horizontal="left" vertical="center"/>
    </xf>
    <xf numFmtId="0" fontId="104" fillId="0" borderId="61" xfId="0" applyFont="1" applyBorder="1" applyAlignment="1">
      <alignment horizontal="center" vertical="center" wrapText="1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4" fillId="0" borderId="93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4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0" fillId="0" borderId="96" xfId="0" applyFont="1" applyFill="1" applyBorder="1" applyAlignment="1">
      <alignment horizontal="center" vertical="center"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6" fillId="41" borderId="99" xfId="33" applyNumberFormat="1" applyFont="1" applyFill="1" applyBorder="1" applyAlignment="1">
      <alignment horizontal="left" vertical="center"/>
      <protection/>
    </xf>
    <xf numFmtId="0" fontId="100" fillId="6" borderId="13" xfId="0" applyFont="1" applyFill="1" applyBorder="1" applyAlignment="1">
      <alignment horizontal="center" vertical="center"/>
    </xf>
    <xf numFmtId="0" fontId="109" fillId="41" borderId="100" xfId="33" applyNumberFormat="1" applyFont="1" applyFill="1" applyBorder="1" applyAlignment="1">
      <alignment horizontal="left" vertical="center"/>
      <protection/>
    </xf>
    <xf numFmtId="0" fontId="109" fillId="41" borderId="101" xfId="33" applyNumberFormat="1" applyFont="1" applyFill="1" applyBorder="1" applyAlignment="1">
      <alignment horizontal="left" vertical="center"/>
      <protection/>
    </xf>
    <xf numFmtId="0" fontId="109" fillId="41" borderId="102" xfId="33" applyNumberFormat="1" applyFont="1" applyFill="1" applyBorder="1" applyAlignment="1">
      <alignment horizontal="left" vertical="center"/>
      <protection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96" fillId="0" borderId="103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106" xfId="0" applyFont="1" applyBorder="1" applyAlignment="1">
      <alignment horizontal="center" vertical="center"/>
    </xf>
    <xf numFmtId="0" fontId="103" fillId="0" borderId="107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0" borderId="108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6">
        <v>43395</v>
      </c>
      <c r="D3" s="247"/>
      <c r="E3" s="12"/>
      <c r="F3" s="12"/>
      <c r="G3" s="12"/>
      <c r="H3" s="11"/>
      <c r="I3" s="11"/>
      <c r="J3" s="11"/>
      <c r="K3" s="87" t="s">
        <v>44</v>
      </c>
      <c r="L3" s="111">
        <f>(M31-(M32+M33))/M31*100</f>
        <v>38.677354709418836</v>
      </c>
      <c r="M3" s="88" t="s">
        <v>45</v>
      </c>
      <c r="N3" s="111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6">
        <v>0.75</v>
      </c>
      <c r="D9" s="144"/>
      <c r="E9" s="144">
        <v>20.13</v>
      </c>
      <c r="F9" s="144">
        <v>35.29</v>
      </c>
      <c r="G9" s="145" t="s">
        <v>203</v>
      </c>
      <c r="H9" s="144">
        <v>18.09</v>
      </c>
      <c r="I9" s="146">
        <v>97</v>
      </c>
      <c r="J9" s="147">
        <v>8</v>
      </c>
      <c r="K9" s="11"/>
      <c r="L9" s="21">
        <v>2</v>
      </c>
      <c r="M9" s="56" t="s">
        <v>2</v>
      </c>
      <c r="N9" s="57" t="s">
        <v>175</v>
      </c>
    </row>
    <row r="10" spans="1:15" s="148" customFormat="1" ht="13.5" customHeight="1">
      <c r="A10" s="156"/>
      <c r="B10" s="157" t="s">
        <v>46</v>
      </c>
      <c r="C10" s="136">
        <v>0.9375</v>
      </c>
      <c r="D10" s="144"/>
      <c r="E10" s="144">
        <v>15.38</v>
      </c>
      <c r="F10" s="144">
        <v>50.06</v>
      </c>
      <c r="G10" s="145" t="s">
        <v>203</v>
      </c>
      <c r="H10" s="144">
        <v>21.62</v>
      </c>
      <c r="I10" s="156"/>
      <c r="J10" s="163">
        <v>1</v>
      </c>
      <c r="K10" s="156"/>
      <c r="L10" s="21">
        <v>4</v>
      </c>
      <c r="M10" s="56" t="s">
        <v>40</v>
      </c>
      <c r="N10" s="158" t="s">
        <v>111</v>
      </c>
      <c r="O10" s="159"/>
    </row>
    <row r="11" spans="1:15" s="148" customFormat="1" ht="13.5" customHeight="1" thickBot="1">
      <c r="A11" s="156"/>
      <c r="B11" s="161" t="s">
        <v>9</v>
      </c>
      <c r="C11" s="136">
        <v>0.11666666666666665</v>
      </c>
      <c r="D11" s="165">
        <v>1.94</v>
      </c>
      <c r="E11" s="165">
        <v>13.51</v>
      </c>
      <c r="F11" s="165">
        <v>38.45</v>
      </c>
      <c r="G11" s="145" t="s">
        <v>203</v>
      </c>
      <c r="H11" s="165">
        <v>28.28</v>
      </c>
      <c r="I11" s="166"/>
      <c r="J11" s="167">
        <v>1</v>
      </c>
      <c r="K11" s="156"/>
      <c r="L11" s="21">
        <v>8</v>
      </c>
      <c r="M11" s="56" t="s">
        <v>3</v>
      </c>
      <c r="N11" s="158"/>
      <c r="O11" s="159"/>
    </row>
    <row r="12" spans="1:15" s="2" customFormat="1" ht="13.5" customHeight="1" thickBot="1">
      <c r="A12" s="11"/>
      <c r="B12" s="24" t="s">
        <v>14</v>
      </c>
      <c r="C12" s="25">
        <f>(24-C9)+C11</f>
        <v>23.366666666666667</v>
      </c>
      <c r="D12" s="26">
        <f>AVERAGE(D9:D11)</f>
        <v>1.94</v>
      </c>
      <c r="E12" s="26">
        <f>AVERAGE(E9:E11)</f>
        <v>16.34</v>
      </c>
      <c r="F12" s="27">
        <f>AVERAGE(F9:F11)</f>
        <v>41.266666666666666</v>
      </c>
      <c r="G12" s="160"/>
      <c r="H12" s="28">
        <f>AVERAGE(H9:H11)</f>
        <v>22.663333333333338</v>
      </c>
      <c r="I12" s="11"/>
      <c r="J12" s="29">
        <f>AVERAGE(J9:J11)</f>
        <v>3.3333333333333335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9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81" t="s">
        <v>196</v>
      </c>
      <c r="D16" s="181" t="s">
        <v>201</v>
      </c>
      <c r="E16" s="181" t="s">
        <v>197</v>
      </c>
      <c r="F16" s="181" t="s">
        <v>201</v>
      </c>
      <c r="G16" s="181" t="s">
        <v>202</v>
      </c>
      <c r="H16" s="181" t="s">
        <v>197</v>
      </c>
      <c r="I16" s="180"/>
      <c r="J16" s="180"/>
      <c r="K16" s="180"/>
      <c r="L16" s="180"/>
      <c r="M16" s="180"/>
      <c r="N16" s="181" t="s">
        <v>198</v>
      </c>
    </row>
    <row r="17" spans="1:15" s="2" customFormat="1" ht="13.5" customHeight="1">
      <c r="A17" s="11"/>
      <c r="B17" s="46" t="s">
        <v>25</v>
      </c>
      <c r="C17" s="136">
        <v>0.8840277777777777</v>
      </c>
      <c r="D17" s="136">
        <v>0.8868055555555556</v>
      </c>
      <c r="E17" s="136">
        <v>0.8895833333333334</v>
      </c>
      <c r="F17" s="136">
        <v>0.8868055555555556</v>
      </c>
      <c r="G17" s="136">
        <v>0.9826388888888888</v>
      </c>
      <c r="H17" s="136">
        <v>0.11666666666666665</v>
      </c>
      <c r="I17" s="149"/>
      <c r="J17" s="149"/>
      <c r="K17" s="149"/>
      <c r="L17" s="149"/>
      <c r="M17" s="149"/>
      <c r="N17" s="136">
        <v>0.12152777777777778</v>
      </c>
      <c r="O17" s="148"/>
    </row>
    <row r="18" spans="1:15" s="2" customFormat="1" ht="13.5" customHeight="1">
      <c r="A18" s="11"/>
      <c r="B18" s="46" t="s">
        <v>12</v>
      </c>
      <c r="C18" s="137">
        <v>49175</v>
      </c>
      <c r="D18" s="138">
        <v>49176</v>
      </c>
      <c r="E18" s="138">
        <v>49180</v>
      </c>
      <c r="F18" s="138">
        <v>49189</v>
      </c>
      <c r="G18" s="138">
        <v>49190</v>
      </c>
      <c r="H18" s="138">
        <v>49252</v>
      </c>
      <c r="I18" s="151"/>
      <c r="J18" s="151"/>
      <c r="K18" s="151"/>
      <c r="L18" s="151"/>
      <c r="M18" s="151"/>
      <c r="N18" s="138">
        <v>49257</v>
      </c>
      <c r="O18" s="148"/>
    </row>
    <row r="19" spans="1:15" s="2" customFormat="1" ht="13.5" customHeight="1" thickBot="1">
      <c r="A19" s="11"/>
      <c r="B19" s="47" t="s">
        <v>13</v>
      </c>
      <c r="C19" s="153"/>
      <c r="D19" s="137">
        <v>49179</v>
      </c>
      <c r="E19" s="137">
        <v>49188</v>
      </c>
      <c r="F19" s="137">
        <v>49189</v>
      </c>
      <c r="G19" s="137">
        <v>49251</v>
      </c>
      <c r="H19" s="137">
        <v>49256</v>
      </c>
      <c r="I19" s="150"/>
      <c r="J19" s="150"/>
      <c r="K19" s="150"/>
      <c r="L19" s="150"/>
      <c r="M19" s="150"/>
      <c r="N19" s="152"/>
      <c r="O19" s="148"/>
    </row>
    <row r="20" spans="1:14" s="2" customFormat="1" ht="13.5" customHeight="1" thickBot="1">
      <c r="A20" s="11"/>
      <c r="B20" s="107" t="s">
        <v>171</v>
      </c>
      <c r="C20" s="108"/>
      <c r="D20" s="109">
        <f aca="true" t="shared" si="0" ref="D20:J20">IF(ISNUMBER(D18),D19-D18+1,"")</f>
        <v>4</v>
      </c>
      <c r="E20" s="32">
        <f>IF(ISNUMBER(E18),E19-E18+1,"")</f>
        <v>9</v>
      </c>
      <c r="F20" s="155">
        <f>IF(ISNUMBER(F18),F19-F18+1,"")</f>
        <v>1</v>
      </c>
      <c r="G20" s="32">
        <f t="shared" si="0"/>
        <v>62</v>
      </c>
      <c r="H20" s="32">
        <f t="shared" si="0"/>
        <v>5</v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10">
        <f>IF(ISNUMBER(M18),M19-M18+1,"")</f>
      </c>
      <c r="N20" s="108"/>
    </row>
    <row r="21" spans="1:14" s="2" customFormat="1" ht="13.5" customHeight="1">
      <c r="A21" s="11"/>
      <c r="B21" s="12"/>
      <c r="C21" s="12"/>
      <c r="D21" s="33"/>
      <c r="E21" s="33"/>
      <c r="F21" s="129"/>
      <c r="G21" s="129"/>
      <c r="H21" s="11"/>
      <c r="I21" s="11"/>
      <c r="J21" s="11"/>
      <c r="K21" s="11"/>
      <c r="L21" s="11"/>
      <c r="M21" s="11"/>
      <c r="N21" s="11"/>
    </row>
    <row r="22" spans="1:16" s="2" customFormat="1" ht="15">
      <c r="A22" s="11"/>
      <c r="B22" s="248" t="s">
        <v>99</v>
      </c>
      <c r="C22" s="58" t="s">
        <v>100</v>
      </c>
      <c r="D22" s="59" t="s">
        <v>101</v>
      </c>
      <c r="E22" s="60" t="s">
        <v>102</v>
      </c>
      <c r="F22" s="213" t="s">
        <v>169</v>
      </c>
      <c r="G22" s="214"/>
      <c r="H22" s="215"/>
      <c r="I22" s="61" t="s">
        <v>100</v>
      </c>
      <c r="J22" s="59" t="s">
        <v>101</v>
      </c>
      <c r="K22" s="59" t="s">
        <v>102</v>
      </c>
      <c r="L22" s="213" t="s">
        <v>169</v>
      </c>
      <c r="M22" s="214"/>
      <c r="N22" s="215"/>
      <c r="P22" s="184"/>
    </row>
    <row r="23" spans="1:16" s="2" customFormat="1" ht="18.75" customHeight="1">
      <c r="A23" s="11"/>
      <c r="B23" s="249"/>
      <c r="C23" s="138"/>
      <c r="D23" s="138"/>
      <c r="E23" s="139" t="s">
        <v>107</v>
      </c>
      <c r="F23" s="201" t="s">
        <v>179</v>
      </c>
      <c r="G23" s="202"/>
      <c r="H23" s="205"/>
      <c r="I23" s="175"/>
      <c r="J23" s="138"/>
      <c r="K23" s="139" t="s">
        <v>109</v>
      </c>
      <c r="L23" s="201" t="s">
        <v>179</v>
      </c>
      <c r="M23" s="202"/>
      <c r="N23" s="203"/>
      <c r="P23" s="184"/>
    </row>
    <row r="24" spans="1:14" s="2" customFormat="1" ht="18.75" customHeight="1">
      <c r="A24" s="11"/>
      <c r="B24" s="249"/>
      <c r="C24" s="140"/>
      <c r="D24" s="140"/>
      <c r="E24" s="141" t="s">
        <v>108</v>
      </c>
      <c r="F24" s="201" t="s">
        <v>194</v>
      </c>
      <c r="G24" s="202"/>
      <c r="H24" s="205"/>
      <c r="I24" s="176"/>
      <c r="J24" s="177"/>
      <c r="K24" s="177" t="s">
        <v>110</v>
      </c>
      <c r="L24" s="201" t="s">
        <v>179</v>
      </c>
      <c r="M24" s="202"/>
      <c r="N24" s="203"/>
    </row>
    <row r="25" spans="1:14" s="2" customFormat="1" ht="18.75" customHeight="1">
      <c r="A25" s="11" t="s">
        <v>106</v>
      </c>
      <c r="B25" s="249"/>
      <c r="C25" s="138"/>
      <c r="D25" s="138"/>
      <c r="E25" s="139" t="s">
        <v>105</v>
      </c>
      <c r="F25" s="201" t="s">
        <v>179</v>
      </c>
      <c r="G25" s="202"/>
      <c r="H25" s="205"/>
      <c r="I25" s="175"/>
      <c r="J25" s="138"/>
      <c r="K25" s="139" t="s">
        <v>108</v>
      </c>
      <c r="L25" s="201" t="s">
        <v>179</v>
      </c>
      <c r="M25" s="202"/>
      <c r="N25" s="203"/>
    </row>
    <row r="26" spans="1:14" s="2" customFormat="1" ht="18.75" customHeight="1">
      <c r="A26" s="11"/>
      <c r="B26" s="250"/>
      <c r="C26" s="142"/>
      <c r="D26" s="142"/>
      <c r="E26" s="143" t="s">
        <v>103</v>
      </c>
      <c r="F26" s="201" t="s">
        <v>193</v>
      </c>
      <c r="G26" s="202"/>
      <c r="H26" s="205"/>
      <c r="I26" s="178"/>
      <c r="J26" s="139"/>
      <c r="K26" s="139" t="s">
        <v>104</v>
      </c>
      <c r="L26" s="201" t="s">
        <v>199</v>
      </c>
      <c r="M26" s="202"/>
      <c r="N26" s="203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68"/>
      <c r="D30" s="154"/>
      <c r="E30" s="154"/>
      <c r="F30" s="98"/>
      <c r="G30" s="98"/>
      <c r="H30" s="98"/>
      <c r="I30" s="98"/>
      <c r="J30" s="98"/>
      <c r="K30" s="98">
        <v>0.3340277777777778</v>
      </c>
      <c r="L30" s="99"/>
      <c r="M30" s="94">
        <f>SUM(C30:L30)</f>
        <v>0.3340277777777778</v>
      </c>
      <c r="N30" s="183"/>
    </row>
    <row r="31" spans="1:14" s="2" customFormat="1" ht="13.5" customHeight="1">
      <c r="A31" s="11"/>
      <c r="B31" s="85" t="s">
        <v>41</v>
      </c>
      <c r="C31" s="162"/>
      <c r="D31" s="164">
        <v>0.06319444444444444</v>
      </c>
      <c r="E31" s="164"/>
      <c r="F31" s="164"/>
      <c r="G31" s="164"/>
      <c r="H31" s="164"/>
      <c r="I31" s="164"/>
      <c r="J31" s="164"/>
      <c r="K31" s="164">
        <v>0.2833333333333333</v>
      </c>
      <c r="L31" s="185"/>
      <c r="M31" s="186">
        <f>SUM(C31:L31)</f>
        <v>0.34652777777777777</v>
      </c>
      <c r="N31" s="182"/>
    </row>
    <row r="32" spans="1:15" s="2" customFormat="1" ht="13.5" customHeight="1">
      <c r="A32" s="11"/>
      <c r="B32" s="86" t="s">
        <v>42</v>
      </c>
      <c r="C32" s="179"/>
      <c r="D32" s="169">
        <v>0.06319444444444444</v>
      </c>
      <c r="E32" s="169"/>
      <c r="F32" s="103"/>
      <c r="G32" s="103"/>
      <c r="H32" s="103"/>
      <c r="I32" s="103"/>
      <c r="J32" s="103"/>
      <c r="K32" s="103">
        <v>0.14930555555555555</v>
      </c>
      <c r="L32" s="104"/>
      <c r="M32" s="105">
        <f>SUM(C32:L32)</f>
        <v>0.2125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56" t="s">
        <v>177</v>
      </c>
      <c r="C35" s="216" t="s">
        <v>207</v>
      </c>
      <c r="D35" s="217"/>
      <c r="E35" s="216" t="s">
        <v>206</v>
      </c>
      <c r="F35" s="217"/>
      <c r="G35" s="216" t="s">
        <v>208</v>
      </c>
      <c r="H35" s="217"/>
      <c r="I35" s="216" t="s">
        <v>209</v>
      </c>
      <c r="J35" s="217"/>
      <c r="K35" s="216" t="s">
        <v>210</v>
      </c>
      <c r="L35" s="219"/>
      <c r="M35" s="216" t="s">
        <v>215</v>
      </c>
      <c r="N35" s="219"/>
    </row>
    <row r="36" spans="1:14" s="2" customFormat="1" ht="19.5" customHeight="1">
      <c r="A36" s="11"/>
      <c r="B36" s="257"/>
      <c r="C36" s="216" t="s">
        <v>216</v>
      </c>
      <c r="D36" s="217"/>
      <c r="E36" s="216" t="s">
        <v>217</v>
      </c>
      <c r="F36" s="217"/>
      <c r="G36" s="216" t="s">
        <v>218</v>
      </c>
      <c r="H36" s="219"/>
      <c r="I36" s="216" t="s">
        <v>220</v>
      </c>
      <c r="J36" s="217"/>
      <c r="K36" s="216" t="s">
        <v>222</v>
      </c>
      <c r="L36" s="219"/>
      <c r="M36" s="216" t="s">
        <v>225</v>
      </c>
      <c r="N36" s="217"/>
    </row>
    <row r="37" spans="1:14" s="2" customFormat="1" ht="19.5" customHeight="1">
      <c r="A37" s="11"/>
      <c r="B37" s="257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8"/>
      <c r="N37" s="219"/>
    </row>
    <row r="38" spans="1:14" s="2" customFormat="1" ht="19.5" customHeight="1">
      <c r="A38" s="11"/>
      <c r="B38" s="257"/>
      <c r="C38" s="210"/>
      <c r="D38" s="211"/>
      <c r="E38" s="210"/>
      <c r="F38" s="211"/>
      <c r="G38" s="210"/>
      <c r="H38" s="211"/>
      <c r="I38" s="210"/>
      <c r="J38" s="211"/>
      <c r="K38" s="210"/>
      <c r="L38" s="211"/>
      <c r="M38" s="210"/>
      <c r="N38" s="211"/>
    </row>
    <row r="39" spans="1:14" s="2" customFormat="1" ht="19.5" customHeight="1">
      <c r="A39" s="11"/>
      <c r="B39" s="257"/>
      <c r="C39" s="210"/>
      <c r="D39" s="211"/>
      <c r="E39" s="210"/>
      <c r="F39" s="211"/>
      <c r="G39" s="210"/>
      <c r="H39" s="211"/>
      <c r="I39" s="210"/>
      <c r="J39" s="211"/>
      <c r="K39" s="210"/>
      <c r="L39" s="211"/>
      <c r="M39" s="210"/>
      <c r="N39" s="211"/>
    </row>
    <row r="40" spans="1:14" s="2" customFormat="1" ht="19.5" customHeight="1">
      <c r="A40" s="11"/>
      <c r="B40" s="257"/>
      <c r="C40" s="210"/>
      <c r="D40" s="211"/>
      <c r="E40" s="210"/>
      <c r="F40" s="211"/>
      <c r="G40" s="210"/>
      <c r="H40" s="211"/>
      <c r="I40" s="210"/>
      <c r="J40" s="211"/>
      <c r="K40" s="210"/>
      <c r="L40" s="211"/>
      <c r="M40" s="210"/>
      <c r="N40" s="211"/>
    </row>
    <row r="41" spans="1:14" s="2" customFormat="1" ht="19.5" customHeight="1">
      <c r="A41" s="11"/>
      <c r="B41" s="258"/>
      <c r="C41" s="210"/>
      <c r="D41" s="211"/>
      <c r="E41" s="210"/>
      <c r="F41" s="211"/>
      <c r="G41" s="210"/>
      <c r="H41" s="211"/>
      <c r="I41" s="210"/>
      <c r="J41" s="211"/>
      <c r="K41" s="210"/>
      <c r="L41" s="211"/>
      <c r="M41" s="210"/>
      <c r="N41" s="211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09" t="s">
        <v>176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</row>
    <row r="44" spans="1:14" s="2" customFormat="1" ht="12" customHeight="1">
      <c r="A44" s="11"/>
      <c r="B44" s="239" t="s">
        <v>223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2" customFormat="1" ht="12" customHeight="1">
      <c r="A45" s="11"/>
      <c r="B45" s="192" t="s">
        <v>204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4"/>
    </row>
    <row r="46" spans="1:14" s="2" customFormat="1" ht="12" customHeight="1">
      <c r="A46" s="11"/>
      <c r="B46" s="192" t="s">
        <v>205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s="2" customFormat="1" ht="12" customHeight="1">
      <c r="A47" s="11"/>
      <c r="B47" s="192" t="s">
        <v>219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 t="s">
        <v>221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 t="s">
        <v>224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43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5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51" t="s">
        <v>61</v>
      </c>
      <c r="K56" s="252"/>
      <c r="L56" s="253"/>
      <c r="M56" s="254" t="s">
        <v>62</v>
      </c>
      <c r="N56" s="255"/>
      <c r="O56" s="8"/>
    </row>
    <row r="57" spans="2:15" s="39" customFormat="1" ht="22.5" customHeight="1">
      <c r="B57" s="77" t="s">
        <v>63</v>
      </c>
      <c r="C57" s="130">
        <v>-147.275</v>
      </c>
      <c r="D57" s="130">
        <v>-149.341</v>
      </c>
      <c r="E57" s="75" t="s">
        <v>64</v>
      </c>
      <c r="F57" s="130">
        <v>28</v>
      </c>
      <c r="G57" s="130">
        <v>21.9</v>
      </c>
      <c r="H57" s="76" t="s">
        <v>94</v>
      </c>
      <c r="I57" s="132">
        <v>0</v>
      </c>
      <c r="J57" s="43" t="s">
        <v>180</v>
      </c>
      <c r="K57" s="234" t="s">
        <v>188</v>
      </c>
      <c r="L57" s="242"/>
      <c r="M57" s="234" t="s">
        <v>190</v>
      </c>
      <c r="N57" s="235"/>
      <c r="O57" s="7"/>
    </row>
    <row r="58" spans="2:15" s="39" customFormat="1" ht="22.5" customHeight="1">
      <c r="B58" s="77" t="s">
        <v>65</v>
      </c>
      <c r="C58" s="130">
        <v>-129.326</v>
      </c>
      <c r="D58" s="130">
        <v>-131.646</v>
      </c>
      <c r="E58" s="76" t="s">
        <v>168</v>
      </c>
      <c r="F58" s="132">
        <v>19</v>
      </c>
      <c r="G58" s="132">
        <v>18</v>
      </c>
      <c r="H58" s="76" t="s">
        <v>183</v>
      </c>
      <c r="I58" s="132">
        <v>0</v>
      </c>
      <c r="J58" s="43" t="s">
        <v>181</v>
      </c>
      <c r="K58" s="234" t="s">
        <v>188</v>
      </c>
      <c r="L58" s="242"/>
      <c r="M58" s="234" t="s">
        <v>190</v>
      </c>
      <c r="N58" s="235"/>
      <c r="O58" s="7"/>
    </row>
    <row r="59" spans="2:15" s="39" customFormat="1" ht="22.5" customHeight="1">
      <c r="B59" s="77" t="s">
        <v>66</v>
      </c>
      <c r="C59" s="130">
        <v>-206.617</v>
      </c>
      <c r="D59" s="130">
        <v>-207.164</v>
      </c>
      <c r="E59" s="76" t="s">
        <v>164</v>
      </c>
      <c r="F59" s="133">
        <v>0</v>
      </c>
      <c r="G59" s="133">
        <v>0</v>
      </c>
      <c r="H59" s="76" t="s">
        <v>167</v>
      </c>
      <c r="I59" s="132">
        <v>0</v>
      </c>
      <c r="J59" s="44" t="s">
        <v>98</v>
      </c>
      <c r="K59" s="234" t="s">
        <v>189</v>
      </c>
      <c r="L59" s="242"/>
      <c r="M59" s="234" t="s">
        <v>191</v>
      </c>
      <c r="N59" s="235"/>
      <c r="O59" s="7"/>
    </row>
    <row r="60" spans="2:15" s="39" customFormat="1" ht="22.5" customHeight="1">
      <c r="B60" s="77" t="s">
        <v>67</v>
      </c>
      <c r="C60" s="130">
        <v>-112.315</v>
      </c>
      <c r="D60" s="130">
        <v>-112.919</v>
      </c>
      <c r="E60" s="76" t="s">
        <v>162</v>
      </c>
      <c r="F60" s="133">
        <v>60</v>
      </c>
      <c r="G60" s="133">
        <v>55</v>
      </c>
      <c r="H60" s="76" t="s">
        <v>95</v>
      </c>
      <c r="I60" s="132">
        <v>0</v>
      </c>
      <c r="J60" s="43" t="s">
        <v>68</v>
      </c>
      <c r="K60" s="234" t="s">
        <v>189</v>
      </c>
      <c r="L60" s="242"/>
      <c r="M60" s="234" t="s">
        <v>192</v>
      </c>
      <c r="N60" s="235"/>
      <c r="O60" s="7"/>
    </row>
    <row r="61" spans="2:15" s="39" customFormat="1" ht="22.5" customHeight="1">
      <c r="B61" s="77" t="s">
        <v>69</v>
      </c>
      <c r="C61" s="130">
        <v>24.829</v>
      </c>
      <c r="D61" s="130">
        <v>23.513</v>
      </c>
      <c r="E61" s="76" t="s">
        <v>163</v>
      </c>
      <c r="F61" s="133">
        <v>60</v>
      </c>
      <c r="G61" s="133">
        <v>60</v>
      </c>
      <c r="H61" s="75" t="s">
        <v>70</v>
      </c>
      <c r="I61" s="170">
        <v>0</v>
      </c>
      <c r="J61" s="236" t="s">
        <v>71</v>
      </c>
      <c r="K61" s="189"/>
      <c r="L61" s="190"/>
      <c r="M61" s="190"/>
      <c r="N61" s="191"/>
      <c r="O61" s="7"/>
    </row>
    <row r="62" spans="2:15" s="39" customFormat="1" ht="22.5" customHeight="1">
      <c r="B62" s="77" t="s">
        <v>72</v>
      </c>
      <c r="C62" s="130">
        <v>26.525</v>
      </c>
      <c r="D62" s="130">
        <v>26.635</v>
      </c>
      <c r="E62" s="76" t="s">
        <v>165</v>
      </c>
      <c r="F62" s="133">
        <v>260</v>
      </c>
      <c r="G62" s="133">
        <v>255</v>
      </c>
      <c r="H62" s="75" t="s">
        <v>73</v>
      </c>
      <c r="I62" s="170">
        <v>0</v>
      </c>
      <c r="J62" s="237"/>
      <c r="K62" s="220"/>
      <c r="L62" s="221"/>
      <c r="M62" s="221"/>
      <c r="N62" s="222"/>
      <c r="O62" s="7"/>
    </row>
    <row r="63" spans="2:15" s="39" customFormat="1" ht="22.5" customHeight="1">
      <c r="B63" s="77" t="s">
        <v>74</v>
      </c>
      <c r="C63" s="130">
        <v>22.663</v>
      </c>
      <c r="D63" s="130">
        <v>19.801</v>
      </c>
      <c r="E63" s="76" t="s">
        <v>184</v>
      </c>
      <c r="F63" s="134">
        <v>2.5</v>
      </c>
      <c r="G63" s="172">
        <v>2.5</v>
      </c>
      <c r="H63" s="75" t="s">
        <v>75</v>
      </c>
      <c r="I63" s="170">
        <v>0</v>
      </c>
      <c r="J63" s="237"/>
      <c r="K63" s="220"/>
      <c r="L63" s="221"/>
      <c r="M63" s="221"/>
      <c r="N63" s="222"/>
      <c r="O63" s="7"/>
    </row>
    <row r="64" spans="2:15" s="39" customFormat="1" ht="22.5" customHeight="1">
      <c r="B64" s="77" t="s">
        <v>76</v>
      </c>
      <c r="C64" s="130">
        <v>22.868</v>
      </c>
      <c r="D64" s="130">
        <v>20.269</v>
      </c>
      <c r="E64" s="76" t="s">
        <v>185</v>
      </c>
      <c r="F64" s="134">
        <v>0.25</v>
      </c>
      <c r="G64" s="172">
        <v>0.25</v>
      </c>
      <c r="H64" s="80"/>
      <c r="I64" s="171"/>
      <c r="J64" s="237"/>
      <c r="K64" s="220"/>
      <c r="L64" s="221"/>
      <c r="M64" s="221"/>
      <c r="N64" s="222"/>
      <c r="O64" s="7"/>
    </row>
    <row r="65" spans="2:15" s="39" customFormat="1" ht="22.5" customHeight="1">
      <c r="B65" s="78" t="s">
        <v>125</v>
      </c>
      <c r="C65" s="131">
        <v>5.57E-07</v>
      </c>
      <c r="D65" s="131">
        <v>5.06E-07</v>
      </c>
      <c r="E65" s="75" t="s">
        <v>77</v>
      </c>
      <c r="F65" s="130">
        <v>21</v>
      </c>
      <c r="G65" s="172">
        <v>15.3</v>
      </c>
      <c r="H65" s="76" t="s">
        <v>96</v>
      </c>
      <c r="I65" s="172">
        <v>7</v>
      </c>
      <c r="J65" s="237"/>
      <c r="K65" s="220"/>
      <c r="L65" s="221"/>
      <c r="M65" s="221"/>
      <c r="N65" s="222"/>
      <c r="O65" s="7"/>
    </row>
    <row r="66" spans="2:15" s="39" customFormat="1" ht="22.5" customHeight="1">
      <c r="B66" s="79" t="s">
        <v>78</v>
      </c>
      <c r="C66" s="55">
        <v>500</v>
      </c>
      <c r="D66" s="106"/>
      <c r="E66" s="81" t="s">
        <v>182</v>
      </c>
      <c r="F66" s="135">
        <v>30.4</v>
      </c>
      <c r="G66" s="174">
        <v>37.7</v>
      </c>
      <c r="H66" s="81" t="s">
        <v>97</v>
      </c>
      <c r="I66" s="173">
        <v>0</v>
      </c>
      <c r="J66" s="238"/>
      <c r="K66" s="259"/>
      <c r="L66" s="260"/>
      <c r="M66" s="260"/>
      <c r="N66" s="261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4">
        <v>0</v>
      </c>
      <c r="C70" s="115">
        <v>0</v>
      </c>
      <c r="D70" s="115">
        <v>0</v>
      </c>
      <c r="E70" s="115">
        <v>1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6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7">
        <v>0</v>
      </c>
      <c r="C72" s="118">
        <v>0</v>
      </c>
      <c r="D72" s="118">
        <v>0</v>
      </c>
      <c r="E72" s="118">
        <v>1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9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2" t="s">
        <v>143</v>
      </c>
      <c r="C75" s="204"/>
      <c r="D75" s="120">
        <v>0</v>
      </c>
      <c r="E75" s="204" t="s">
        <v>127</v>
      </c>
      <c r="F75" s="204"/>
      <c r="G75" s="123">
        <v>0</v>
      </c>
      <c r="H75" s="204" t="s">
        <v>132</v>
      </c>
      <c r="I75" s="204"/>
      <c r="J75" s="120">
        <v>0</v>
      </c>
      <c r="K75" s="204" t="s">
        <v>157</v>
      </c>
      <c r="L75" s="204"/>
      <c r="M75" s="125">
        <v>0</v>
      </c>
      <c r="N75" s="45"/>
      <c r="O75" s="9"/>
    </row>
    <row r="76" spans="2:15" s="39" customFormat="1" ht="18.75" customHeight="1">
      <c r="B76" s="187" t="s">
        <v>144</v>
      </c>
      <c r="C76" s="188"/>
      <c r="D76" s="121">
        <v>0</v>
      </c>
      <c r="E76" s="188" t="s">
        <v>128</v>
      </c>
      <c r="F76" s="188"/>
      <c r="G76" s="121">
        <v>0</v>
      </c>
      <c r="H76" s="188" t="s">
        <v>135</v>
      </c>
      <c r="I76" s="188"/>
      <c r="J76" s="121">
        <v>0</v>
      </c>
      <c r="K76" s="188" t="s">
        <v>142</v>
      </c>
      <c r="L76" s="188"/>
      <c r="M76" s="126">
        <v>0</v>
      </c>
      <c r="N76" s="45"/>
      <c r="O76" s="9"/>
    </row>
    <row r="77" spans="2:15" s="39" customFormat="1" ht="18.75" customHeight="1">
      <c r="B77" s="187" t="s">
        <v>145</v>
      </c>
      <c r="C77" s="188"/>
      <c r="D77" s="121">
        <v>0</v>
      </c>
      <c r="E77" s="188" t="s">
        <v>129</v>
      </c>
      <c r="F77" s="188"/>
      <c r="G77" s="121">
        <v>0</v>
      </c>
      <c r="H77" s="188" t="s">
        <v>159</v>
      </c>
      <c r="I77" s="188"/>
      <c r="J77" s="124">
        <v>0</v>
      </c>
      <c r="K77" s="188" t="s">
        <v>161</v>
      </c>
      <c r="L77" s="188"/>
      <c r="M77" s="126">
        <v>0</v>
      </c>
      <c r="N77" s="45"/>
      <c r="O77" s="9"/>
    </row>
    <row r="78" spans="2:15" s="39" customFormat="1" ht="18.75" customHeight="1">
      <c r="B78" s="187" t="s">
        <v>146</v>
      </c>
      <c r="C78" s="188"/>
      <c r="D78" s="121">
        <v>0</v>
      </c>
      <c r="E78" s="188" t="s">
        <v>130</v>
      </c>
      <c r="F78" s="188"/>
      <c r="G78" s="121">
        <v>0</v>
      </c>
      <c r="H78" s="188" t="s">
        <v>160</v>
      </c>
      <c r="I78" s="188"/>
      <c r="J78" s="121">
        <v>0</v>
      </c>
      <c r="K78" s="188" t="s">
        <v>158</v>
      </c>
      <c r="L78" s="188"/>
      <c r="M78" s="126">
        <v>0</v>
      </c>
      <c r="N78" s="45"/>
      <c r="O78" s="9"/>
    </row>
    <row r="79" spans="2:15" s="39" customFormat="1" ht="18.75" customHeight="1">
      <c r="B79" s="187" t="s">
        <v>147</v>
      </c>
      <c r="C79" s="188"/>
      <c r="D79" s="121">
        <v>0</v>
      </c>
      <c r="E79" s="188" t="s">
        <v>133</v>
      </c>
      <c r="F79" s="188"/>
      <c r="G79" s="121">
        <v>0</v>
      </c>
      <c r="H79" s="188" t="s">
        <v>137</v>
      </c>
      <c r="I79" s="188"/>
      <c r="J79" s="124">
        <v>0</v>
      </c>
      <c r="K79" s="188" t="s">
        <v>141</v>
      </c>
      <c r="L79" s="188"/>
      <c r="M79" s="126">
        <v>0</v>
      </c>
      <c r="N79" s="45"/>
      <c r="O79" s="9"/>
    </row>
    <row r="80" spans="2:15" s="39" customFormat="1" ht="18.75" customHeight="1">
      <c r="B80" s="187" t="s">
        <v>112</v>
      </c>
      <c r="C80" s="188"/>
      <c r="D80" s="121">
        <v>0</v>
      </c>
      <c r="E80" s="188" t="s">
        <v>134</v>
      </c>
      <c r="F80" s="188"/>
      <c r="G80" s="121">
        <v>0</v>
      </c>
      <c r="H80" s="188" t="s">
        <v>138</v>
      </c>
      <c r="I80" s="188"/>
      <c r="J80" s="124">
        <v>0</v>
      </c>
      <c r="K80" s="188" t="s">
        <v>126</v>
      </c>
      <c r="L80" s="188"/>
      <c r="M80" s="126">
        <v>0</v>
      </c>
      <c r="N80" s="45"/>
      <c r="O80" s="9"/>
    </row>
    <row r="81" spans="2:15" s="39" customFormat="1" ht="18.75" customHeight="1">
      <c r="B81" s="187" t="s">
        <v>121</v>
      </c>
      <c r="C81" s="188"/>
      <c r="D81" s="121">
        <v>0</v>
      </c>
      <c r="E81" s="188" t="s">
        <v>131</v>
      </c>
      <c r="F81" s="188"/>
      <c r="G81" s="121">
        <v>0</v>
      </c>
      <c r="H81" s="188" t="s">
        <v>139</v>
      </c>
      <c r="I81" s="188"/>
      <c r="J81" s="121">
        <v>0</v>
      </c>
      <c r="K81" s="188" t="s">
        <v>186</v>
      </c>
      <c r="L81" s="188"/>
      <c r="M81" s="126">
        <v>0</v>
      </c>
      <c r="N81" s="45"/>
      <c r="O81" s="128"/>
    </row>
    <row r="82" spans="2:15" s="39" customFormat="1" ht="18.75" customHeight="1">
      <c r="B82" s="233" t="s">
        <v>122</v>
      </c>
      <c r="C82" s="229"/>
      <c r="D82" s="122">
        <v>0</v>
      </c>
      <c r="E82" s="229" t="s">
        <v>136</v>
      </c>
      <c r="F82" s="229"/>
      <c r="G82" s="122">
        <v>0</v>
      </c>
      <c r="H82" s="229" t="s">
        <v>140</v>
      </c>
      <c r="I82" s="229"/>
      <c r="J82" s="122">
        <v>0</v>
      </c>
      <c r="K82" s="229"/>
      <c r="L82" s="229"/>
      <c r="M82" s="127"/>
      <c r="N82" s="45"/>
      <c r="O82" s="9"/>
    </row>
    <row r="83" spans="10:15" s="39" customFormat="1" ht="14.25" customHeight="1">
      <c r="J83" s="113"/>
      <c r="K83" s="112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198" t="s">
        <v>200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200"/>
      <c r="O85" s="7"/>
    </row>
    <row r="86" spans="2:15" s="39" customFormat="1" ht="12" customHeight="1">
      <c r="B86" s="195" t="s">
        <v>211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7"/>
      <c r="O86" s="7"/>
    </row>
    <row r="87" spans="2:15" s="39" customFormat="1" ht="12" customHeight="1">
      <c r="B87" s="195" t="s">
        <v>212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7"/>
      <c r="O87" s="7"/>
    </row>
    <row r="88" spans="2:15" s="39" customFormat="1" ht="12" customHeight="1">
      <c r="B88" s="230" t="s">
        <v>213</v>
      </c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2"/>
      <c r="O88" s="7"/>
    </row>
    <row r="89" spans="2:15" s="39" customFormat="1" ht="12" customHeight="1">
      <c r="B89" s="195" t="s">
        <v>214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7"/>
      <c r="O89" s="7"/>
    </row>
    <row r="90" spans="2:15" s="39" customFormat="1" ht="12" customHeight="1"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8"/>
      <c r="O90" s="7"/>
    </row>
    <row r="91" spans="2:15" s="39" customFormat="1" ht="12" customHeight="1">
      <c r="B91" s="195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7"/>
      <c r="O91" s="7"/>
    </row>
    <row r="92" spans="2:15" s="39" customFormat="1" ht="12" customHeight="1">
      <c r="B92" s="195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7"/>
    </row>
    <row r="93" spans="2:15" s="39" customFormat="1" ht="12" customHeight="1"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2"/>
      <c r="O93" s="7"/>
    </row>
    <row r="94" spans="2:15" s="39" customFormat="1" ht="12" customHeight="1"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"/>
    </row>
    <row r="95" spans="2:15" s="39" customFormat="1" ht="12" customHeight="1">
      <c r="B95" s="226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8"/>
      <c r="O95" s="7"/>
    </row>
    <row r="96" spans="2:15" s="39" customFormat="1" ht="12" customHeight="1"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8"/>
      <c r="O96" s="7"/>
    </row>
    <row r="97" spans="2:15" s="39" customFormat="1" ht="12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8"/>
      <c r="O97" s="7"/>
    </row>
    <row r="98" spans="2:15" s="39" customFormat="1" ht="12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8"/>
      <c r="O98" s="7"/>
    </row>
    <row r="99" spans="2:15" s="39" customFormat="1" ht="12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2"/>
      <c r="O99" s="7"/>
    </row>
    <row r="100" spans="2:15" s="39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76:C76"/>
    <mergeCell ref="K61:N61"/>
    <mergeCell ref="B45:N45"/>
    <mergeCell ref="B89:N89"/>
    <mergeCell ref="B52:N52"/>
    <mergeCell ref="E77:F77"/>
    <mergeCell ref="B88:N88"/>
    <mergeCell ref="B85:N85"/>
    <mergeCell ref="B46:N46"/>
    <mergeCell ref="B51:N5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2018-10-23T03:32:32Z</dcterms:modified>
  <cp:category/>
  <cp:version/>
  <cp:contentType/>
  <cp:contentStatus/>
</cp:coreProperties>
</file>