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<sst xmlns="http://schemas.openxmlformats.org/spreadsheetml/2006/main" count="245" uniqueCount="232">
  <si>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</si>
  <si>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</si>
  <si>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</si>
  <si>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</si>
  <si>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</si>
  <si>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</si>
  <si>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</si>
  <si>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</si>
  <si>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</si>
  <si>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</si>
  <si>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</si>
  <si>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</si>
  <si>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</si>
  <si>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</si>
  <si>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</si>
  <si>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</si>
  <si>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</si>
  <si>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</si>
  <si>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</si>
  <si>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</si>
  <si>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</si>
  <si>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</si>
  <si>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</si>
  <si>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</si>
  <si>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</si>
  <si>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</si>
  <si>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</si>
  <si>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</si>
  <si>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</si>
  <si>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</si>
  <si>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</si>
  <si>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</si>
  <si>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</si>
  <si>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</si>
  <si>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</si>
  <si>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</si>
  <si>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</si>
  <si>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</si>
  <si>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</si>
  <si>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</si>
  <si>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</si>
  <si>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</si>
  <si>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</si>
  <si>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</si>
  <si>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</si>
  <si>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</si>
  <si>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</si>
  <si>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</si>
  <si>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</si>
  <si>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</si>
  <si>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</si>
  <si>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</si>
  <si>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</si>
  <si>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</si>
  <si>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</si>
  <si>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</si>
  <si>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</si>
  <si>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</si>
  <si>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</si>
  <si>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</si>
  <si>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</si>
  <si>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</si>
  <si>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</si>
  <si>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</si>
  <si>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</si>
  <si>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</si>
  <si>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</si>
  <si>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</si>
  <si>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</si>
  <si>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</si>
  <si>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</si>
  <si>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</si>
  <si>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</si>
  <si>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</si>
  <si>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</si>
  <si>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</si>
  <si>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</si>
  <si>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</si>
  <si>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</si>
  <si>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</si>
  <si>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</si>
  <si>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</si>
  <si>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</si>
  <si>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</si>
  <si>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</si>
  <si>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</si>
  <si>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</si>
  <si>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</si>
  <si>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</si>
  <si>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</si>
  <si>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</si>
  <si>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</si>
  <si>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</si>
  <si>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</si>
  <si>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</si>
  <si>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</si>
  <si>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</si>
  <si>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</si>
  <si>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</si>
  <si>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</si>
  <si>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</si>
  <si>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</si>
  <si>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</si>
  <si>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</si>
  <si>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</si>
  <si>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</si>
  <si>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</si>
  <si>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</si>
  <si>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</si>
  <si>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</si>
  <si>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</si>
  <si>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</si>
  <si>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</si>
  <si>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</si>
  <si>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</si>
  <si>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</si>
  <si>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</si>
  <si>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</si>
  <si>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</si>
  <si>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</si>
  <si>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</si>
  <si>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</si>
  <si>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</si>
  <si>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</si>
  <si>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</si>
  <si>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</si>
  <si>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</si>
  <si>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</si>
  <si>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</si>
  <si>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</si>
  <si>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</si>
  <si>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</si>
  <si>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</si>
  <si>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</si>
  <si>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</si>
  <si>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</si>
  <si>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</si>
  <si>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</si>
  <si>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</si>
  <si>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</si>
  <si>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</si>
  <si>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</si>
  <si>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</si>
  <si>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</si>
  <si>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</si>
  <si>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</si>
  <si>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</si>
  <si>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</si>
  <si>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</si>
  <si>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</si>
  <si>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</si>
  <si>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</si>
  <si>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</si>
  <si>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</si>
  <si>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</si>
  <si>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</si>
  <si>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</si>
  <si>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</si>
  <si>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</si>
  <si>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</si>
  <si>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</si>
  <si>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</si>
  <si>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</si>
  <si>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</si>
  <si>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</si>
  <si>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</si>
  <si>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</si>
  <si>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</si>
  <si>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</si>
  <si>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</si>
  <si>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</si>
  <si>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</si>
  <si>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</si>
  <si>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</si>
  <si>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</si>
  <si>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</si>
  <si>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</si>
  <si>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</si>
  <si>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</si>
  <si>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</si>
  <si>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</si>
  <si>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</si>
  <si>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</si>
  <si>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</si>
  <si>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</si>
  <si>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</si>
  <si>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</si>
  <si>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</si>
  <si>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</si>
  <si>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</si>
  <si>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</si>
  <si>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</si>
  <si>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</si>
  <si>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</si>
  <si>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</si>
  <si>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/ / / / /</t>
  </si>
  <si>
    <t>/ / / / /</t>
  </si>
  <si>
    <t>BLG</t>
  </si>
  <si>
    <t>ENG-SN</t>
  </si>
  <si>
    <t>돔 셔터소음이 점점 심해짐.</t>
  </si>
  <si>
    <t>월령으로 인한 방풍막 연결.</t>
  </si>
  <si>
    <t>김부진</t>
  </si>
  <si>
    <t>칠러동작중 또는 가동 정지(동작 하지 않고 POWER ON상태) 일때 프라스틱 녹는 냄새가 나서 가동 중지상태임. 점검 필요.</t>
  </si>
  <si>
    <t>/ / / / /</t>
  </si>
  <si>
    <t>20s/32k 26s/27k 41s/27k</t>
  </si>
  <si>
    <t>30s/22k 55s/27k 60s/21k</t>
  </si>
  <si>
    <t>SE</t>
  </si>
  <si>
    <t>S_045223:T</t>
  </si>
  <si>
    <t>S_045232:N</t>
  </si>
  <si>
    <t>T_045244</t>
  </si>
  <si>
    <t>BLG K2 Mode Last Number 427</t>
  </si>
  <si>
    <t>E_045308-045309</t>
  </si>
  <si>
    <t xml:space="preserve"> E_045308-045309 IC.M dead으로 M chip 영상 없음</t>
  </si>
  <si>
    <t>[21:08] IC.M dead</t>
  </si>
  <si>
    <t>B_045314:23</t>
  </si>
  <si>
    <t>B_045317:23</t>
  </si>
  <si>
    <t>B_045328:23</t>
  </si>
  <si>
    <t>S_045330:M</t>
  </si>
  <si>
    <t>NE</t>
  </si>
  <si>
    <t>SITE SEEING: 0.00 / 1.70 / 0.00</t>
  </si>
  <si>
    <t>T_045375</t>
  </si>
  <si>
    <t>B_045376:23</t>
  </si>
  <si>
    <t>S_045412:T</t>
  </si>
  <si>
    <t>B_045417:23</t>
  </si>
  <si>
    <t>B_045426:23</t>
  </si>
  <si>
    <t>B_045445:23</t>
  </si>
  <si>
    <t>T_045460</t>
  </si>
  <si>
    <t>S_045462:N</t>
  </si>
  <si>
    <t>NE</t>
  </si>
  <si>
    <t>E_045478</t>
  </si>
  <si>
    <t>60s/45k 30s/27k 20s/26k</t>
  </si>
  <si>
    <t>45s/24k 35s/38k 20s/22k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</si>
</sst>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8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 wrapText="1"/>
    </xf>
    <xf numFmtId="193" fontId="106" fillId="34" borderId="65" xfId="0" applyNumberFormat="1" applyFont="1" applyFill="1" applyBorder="1" applyAlignment="1" quotePrefix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 wrapText="1"/>
    </xf>
    <xf numFmtId="0" fontId="110" fillId="0" borderId="76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7" xfId="0" applyNumberFormat="1" applyFont="1" applyBorder="1" applyAlignment="1">
      <alignment horizontal="left" vertical="center"/>
    </xf>
    <xf numFmtId="0" fontId="95" fillId="0" borderId="78" xfId="0" applyFont="1" applyBorder="1" applyAlignment="1">
      <alignment horizontal="center" vertical="center"/>
    </xf>
    <xf numFmtId="0" fontId="95" fillId="0" borderId="79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8" xfId="33" applyNumberFormat="1" applyFont="1" applyFill="1" applyBorder="1" applyAlignment="1">
      <alignment horizontal="left" vertical="center"/>
      <protection/>
    </xf>
    <xf numFmtId="0" fontId="99" fillId="0" borderId="76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99" fillId="0" borderId="9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91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103" fillId="0" borderId="65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86" xfId="0" applyFont="1" applyFill="1" applyBorder="1" applyAlignment="1">
      <alignment horizontal="center" vertical="center"/>
    </xf>
    <xf numFmtId="0" fontId="99" fillId="0" borderId="92" xfId="0" applyFont="1" applyFill="1" applyBorder="1" applyAlignment="1">
      <alignment horizontal="center" vertical="center"/>
    </xf>
    <xf numFmtId="0" fontId="103" fillId="0" borderId="93" xfId="0" applyFont="1" applyBorder="1" applyAlignment="1">
      <alignment horizontal="center" vertical="center" wrapText="1"/>
    </xf>
    <xf numFmtId="0" fontId="103" fillId="0" borderId="94" xfId="0" applyFont="1" applyBorder="1" applyAlignment="1">
      <alignment horizontal="center" vertical="center" wrapText="1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14" fontId="104" fillId="0" borderId="81" xfId="0" applyNumberFormat="1" applyFont="1" applyBorder="1" applyAlignment="1">
      <alignment horizontal="left" vertical="center"/>
    </xf>
    <xf numFmtId="0" fontId="104" fillId="0" borderId="82" xfId="0" applyNumberFormat="1" applyFont="1" applyBorder="1" applyAlignment="1">
      <alignment horizontal="left" vertical="center"/>
    </xf>
    <xf numFmtId="0" fontId="104" fillId="0" borderId="83" xfId="0" applyNumberFormat="1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4" fillId="0" borderId="95" xfId="0" applyNumberFormat="1" applyFont="1" applyBorder="1" applyAlignment="1">
      <alignment horizontal="center" vertical="center"/>
    </xf>
    <xf numFmtId="20" fontId="94" fillId="0" borderId="96" xfId="0" applyNumberFormat="1" applyFont="1" applyBorder="1" applyAlignment="1">
      <alignment horizontal="center" vertical="center"/>
    </xf>
    <xf numFmtId="20" fontId="94" fillId="0" borderId="97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98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3" fillId="0" borderId="99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0" xfId="0" applyFont="1" applyFill="1" applyBorder="1" applyAlignment="1">
      <alignment horizontal="center" vertical="center" wrapText="1"/>
    </xf>
    <xf numFmtId="0" fontId="99" fillId="0" borderId="101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0" xfId="0" applyNumberFormat="1" applyFont="1" applyBorder="1" applyAlignment="1">
      <alignment horizontal="left" vertical="center"/>
    </xf>
    <xf numFmtId="0" fontId="25" fillId="0" borderId="10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F58" sqref="F58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9">
        <v>43372</v>
      </c>
      <c r="D3" s="200"/>
      <c r="E3" s="12"/>
      <c r="F3" s="12"/>
      <c r="G3" s="12"/>
      <c r="H3" s="11"/>
      <c r="I3" s="11"/>
      <c r="J3" s="11"/>
      <c r="K3" s="88" t="s">
        <v>44</v>
      </c>
      <c r="L3" s="117">
        <f>(M31-(M32+M33))/M31*100</f>
        <v>100</v>
      </c>
      <c r="M3" s="89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3">
        <v>0.7291666666666666</v>
      </c>
      <c r="D9" s="151">
        <v>1.6</v>
      </c>
      <c r="E9" s="151">
        <v>12.64</v>
      </c>
      <c r="F9" s="151">
        <v>22.11</v>
      </c>
      <c r="G9" s="152" t="s">
        <v>206</v>
      </c>
      <c r="H9" s="151">
        <v>12.61</v>
      </c>
      <c r="I9" s="153">
        <v>76</v>
      </c>
      <c r="J9" s="154">
        <v>0</v>
      </c>
      <c r="K9" s="11"/>
      <c r="L9" s="21">
        <v>2</v>
      </c>
      <c r="M9" s="57" t="s">
        <v>2</v>
      </c>
      <c r="N9" s="58" t="s">
        <v>176</v>
      </c>
    </row>
    <row r="10" spans="1:15" s="165" customFormat="1" ht="13.5" customHeight="1">
      <c r="A10" s="241"/>
      <c r="B10" s="251" t="s">
        <v>46</v>
      </c>
      <c r="C10" s="143">
        <v>0.9375</v>
      </c>
      <c r="D10" s="151">
        <v>1.45</v>
      </c>
      <c r="E10" s="151">
        <v>13.21</v>
      </c>
      <c r="F10" s="151">
        <v>14.79</v>
      </c>
      <c r="G10" s="152" t="s">
        <v>218</v>
      </c>
      <c r="H10" s="151">
        <v>20.24</v>
      </c>
      <c r="I10" s="241"/>
      <c r="J10" s="242">
        <v>0</v>
      </c>
      <c r="K10" s="241"/>
      <c r="L10" s="21">
        <v>4</v>
      </c>
      <c r="M10" s="57" t="s">
        <v>40</v>
      </c>
      <c r="N10" s="252" t="s">
        <v>112</v>
      </c>
      <c r="O10" s="253"/>
    </row>
    <row r="11" spans="1:15" s="165" customFormat="1" ht="13.5" customHeight="1" thickBot="1">
      <c r="A11" s="241"/>
      <c r="B11" s="257" t="s">
        <v>9</v>
      </c>
      <c r="C11" s="158">
        <v>0.1388888888888889</v>
      </c>
      <c r="D11" s="243">
        <v>1.4</v>
      </c>
      <c r="E11" s="243">
        <v>11.73</v>
      </c>
      <c r="F11" s="243">
        <v>14.06</v>
      </c>
      <c r="G11" s="152" t="s">
        <v>228</v>
      </c>
      <c r="H11" s="243">
        <v>29.65</v>
      </c>
      <c r="I11" s="241"/>
      <c r="J11" s="244">
        <v>0</v>
      </c>
      <c r="K11" s="241"/>
      <c r="L11" s="21">
        <v>8</v>
      </c>
      <c r="M11" s="57" t="s">
        <v>3</v>
      </c>
      <c r="N11" s="252"/>
      <c r="O11" s="253"/>
    </row>
    <row r="12" spans="1:15" s="2" customFormat="1" ht="13.5" customHeight="1" thickBot="1">
      <c r="A12" s="11"/>
      <c r="B12" s="25" t="s">
        <v>14</v>
      </c>
      <c r="C12" s="26">
        <f>(24-C9)+C11</f>
        <v>23.40972222222222</v>
      </c>
      <c r="D12" s="27">
        <f>AVERAGE(D9:D11)</f>
        <v>1.4833333333333332</v>
      </c>
      <c r="E12" s="27">
        <f>AVERAGE(E9:E11)</f>
        <v>12.526666666666666</v>
      </c>
      <c r="F12" s="28">
        <f>AVERAGE(F9:F11)</f>
        <v>16.986666666666668</v>
      </c>
      <c r="G12" s="11"/>
      <c r="H12" s="29">
        <f>AVERAGE(H9:H11)</f>
        <v>20.833333333333332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4" t="s">
        <v>82</v>
      </c>
      <c r="D16" s="134" t="s">
        <v>191</v>
      </c>
      <c r="E16" s="134" t="s">
        <v>197</v>
      </c>
      <c r="F16" s="134" t="s">
        <v>198</v>
      </c>
      <c r="G16" s="134" t="s">
        <v>191</v>
      </c>
      <c r="H16" s="134"/>
      <c r="I16" s="134"/>
      <c r="J16" s="134"/>
      <c r="K16" s="134"/>
      <c r="L16" s="134"/>
      <c r="M16" s="134"/>
      <c r="N16" s="134" t="s">
        <v>82</v>
      </c>
    </row>
    <row r="17" spans="1:15" s="2" customFormat="1" ht="13.5" customHeight="1">
      <c r="A17" s="11"/>
      <c r="B17" s="47" t="s">
        <v>25</v>
      </c>
      <c r="C17" s="143">
        <v>0.6979166666666666</v>
      </c>
      <c r="D17" s="143">
        <v>0.7000000000000001</v>
      </c>
      <c r="E17" s="143">
        <v>0.7256944444444445</v>
      </c>
      <c r="F17" s="143">
        <v>0.8680555555555555</v>
      </c>
      <c r="G17" s="143">
        <v>0.14583333333333334</v>
      </c>
      <c r="H17" s="166"/>
      <c r="I17" s="166"/>
      <c r="J17" s="166"/>
      <c r="K17" s="166"/>
      <c r="L17" s="166"/>
      <c r="M17" s="166"/>
      <c r="N17" s="143">
        <v>0.15902777777777777</v>
      </c>
      <c r="O17" s="165"/>
    </row>
    <row r="18" spans="1:15" s="2" customFormat="1" ht="13.5" customHeight="1">
      <c r="A18" s="11"/>
      <c r="B18" s="47" t="s">
        <v>12</v>
      </c>
      <c r="C18" s="144">
        <v>45197</v>
      </c>
      <c r="D18" s="145">
        <f>C18+1</f>
        <v>45198</v>
      </c>
      <c r="E18" s="145">
        <f>D19+1</f>
        <v>45209</v>
      </c>
      <c r="F18" s="145">
        <f>E19+1</f>
        <v>45301</v>
      </c>
      <c r="G18" s="145">
        <f>F19+1</f>
        <v>45480</v>
      </c>
      <c r="H18" s="168"/>
      <c r="I18" s="168"/>
      <c r="J18" s="168"/>
      <c r="K18" s="168"/>
      <c r="L18" s="168"/>
      <c r="M18" s="168"/>
      <c r="N18" s="145">
        <f>G19+1</f>
        <v>45491</v>
      </c>
      <c r="O18" s="165"/>
    </row>
    <row r="19" spans="1:15" s="2" customFormat="1" ht="13.5" customHeight="1" thickBot="1">
      <c r="A19" s="11"/>
      <c r="B19" s="48" t="s">
        <v>13</v>
      </c>
      <c r="C19" s="170"/>
      <c r="D19" s="144">
        <v>45208</v>
      </c>
      <c r="E19" s="144">
        <v>45300</v>
      </c>
      <c r="F19" s="144">
        <v>45479</v>
      </c>
      <c r="G19" s="144">
        <f>G18+10</f>
        <v>45490</v>
      </c>
      <c r="H19" s="167"/>
      <c r="I19" s="167"/>
      <c r="J19" s="167"/>
      <c r="K19" s="167"/>
      <c r="L19" s="167"/>
      <c r="M19" s="167"/>
      <c r="N19" s="169"/>
      <c r="O19" s="165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11</v>
      </c>
      <c r="E20" s="33">
        <f>IF(ISNUMBER(E18),E19-E18+1,"")</f>
        <v>92</v>
      </c>
      <c r="F20" s="174">
        <f>IF(ISNUMBER(F18),F19-F18+1,"")</f>
        <v>179</v>
      </c>
      <c r="G20" s="33">
        <f t="shared" si="0"/>
        <v>11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4"/>
      <c r="E21" s="34"/>
      <c r="F21" s="136"/>
      <c r="G21" s="13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9" t="s">
        <v>100</v>
      </c>
      <c r="C22" s="59" t="s">
        <v>101</v>
      </c>
      <c r="D22" s="60" t="s">
        <v>102</v>
      </c>
      <c r="E22" s="61" t="s">
        <v>103</v>
      </c>
      <c r="F22" s="226" t="s">
        <v>170</v>
      </c>
      <c r="G22" s="227"/>
      <c r="H22" s="228"/>
      <c r="I22" s="62" t="s">
        <v>101</v>
      </c>
      <c r="J22" s="60" t="s">
        <v>102</v>
      </c>
      <c r="K22" s="60" t="s">
        <v>103</v>
      </c>
      <c r="L22" s="226" t="s">
        <v>170</v>
      </c>
      <c r="M22" s="227"/>
      <c r="N22" s="228"/>
    </row>
    <row r="23" spans="1:14" s="2" customFormat="1" ht="18.75" customHeight="1">
      <c r="A23" s="11"/>
      <c r="B23" s="180"/>
      <c r="C23" s="145">
        <f>D18+5</f>
        <v>45203</v>
      </c>
      <c r="D23" s="145">
        <f>C23+2</f>
        <v>45205</v>
      </c>
      <c r="E23" s="146" t="s">
        <v>108</v>
      </c>
      <c r="F23" s="229" t="s">
        <v>204</v>
      </c>
      <c r="G23" s="230"/>
      <c r="H23" s="231"/>
      <c r="I23" s="161">
        <f>G18+5</f>
        <v>45485</v>
      </c>
      <c r="J23" s="145">
        <f>I23+2</f>
        <v>45487</v>
      </c>
      <c r="K23" s="146" t="s">
        <v>110</v>
      </c>
      <c r="L23" s="229" t="s">
        <v>230</v>
      </c>
      <c r="M23" s="230"/>
      <c r="N23" s="232"/>
    </row>
    <row r="24" spans="1:14" s="2" customFormat="1" ht="18.75" customHeight="1">
      <c r="A24" s="11"/>
      <c r="B24" s="180"/>
      <c r="C24" s="147"/>
      <c r="D24" s="147"/>
      <c r="E24" s="148" t="s">
        <v>109</v>
      </c>
      <c r="F24" s="229" t="s">
        <v>195</v>
      </c>
      <c r="G24" s="230"/>
      <c r="H24" s="231"/>
      <c r="I24" s="162"/>
      <c r="J24" s="163"/>
      <c r="K24" s="163" t="s">
        <v>111</v>
      </c>
      <c r="L24" s="229" t="s">
        <v>180</v>
      </c>
      <c r="M24" s="230"/>
      <c r="N24" s="232"/>
    </row>
    <row r="25" spans="1:14" s="2" customFormat="1" ht="18.75" customHeight="1">
      <c r="A25" s="11" t="s">
        <v>107</v>
      </c>
      <c r="B25" s="180"/>
      <c r="C25" s="145">
        <f>D23+1</f>
        <v>45206</v>
      </c>
      <c r="D25" s="145">
        <f>C25+2</f>
        <v>45208</v>
      </c>
      <c r="E25" s="146" t="s">
        <v>106</v>
      </c>
      <c r="F25" s="229" t="s">
        <v>205</v>
      </c>
      <c r="G25" s="230"/>
      <c r="H25" s="231"/>
      <c r="I25" s="161">
        <f>J23+1</f>
        <v>45488</v>
      </c>
      <c r="J25" s="145">
        <f>I25+2</f>
        <v>45490</v>
      </c>
      <c r="K25" s="146" t="s">
        <v>109</v>
      </c>
      <c r="L25" s="229" t="s">
        <v>231</v>
      </c>
      <c r="M25" s="230"/>
      <c r="N25" s="232"/>
    </row>
    <row r="26" spans="1:14" s="2" customFormat="1" ht="18.75" customHeight="1">
      <c r="A26" s="11"/>
      <c r="B26" s="181"/>
      <c r="C26" s="149"/>
      <c r="D26" s="149"/>
      <c r="E26" s="150" t="s">
        <v>104</v>
      </c>
      <c r="F26" s="229" t="s">
        <v>196</v>
      </c>
      <c r="G26" s="230"/>
      <c r="H26" s="231"/>
      <c r="I26" s="164"/>
      <c r="J26" s="146"/>
      <c r="K26" s="146" t="s">
        <v>105</v>
      </c>
      <c r="L26" s="229" t="s">
        <v>203</v>
      </c>
      <c r="M26" s="230"/>
      <c r="N26" s="232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02">
        <v>0.11666666666666665</v>
      </c>
      <c r="D30" s="173"/>
      <c r="E30" s="173"/>
      <c r="F30" s="103"/>
      <c r="G30" s="103"/>
      <c r="H30" s="103"/>
      <c r="I30" s="103"/>
      <c r="J30" s="103"/>
      <c r="K30" s="103"/>
      <c r="L30" s="104"/>
      <c r="M30" s="96">
        <f>SUM(C30:L30)</f>
        <v>0.11666666666666665</v>
      </c>
      <c r="N30" s="105">
        <v>0.2534722222222222</v>
      </c>
    </row>
    <row r="31" spans="1:14" s="2" customFormat="1" ht="13.5" customHeight="1">
      <c r="A31" s="11"/>
      <c r="B31" s="86" t="s">
        <v>41</v>
      </c>
      <c r="C31" s="156">
        <v>0.1423611111111111</v>
      </c>
      <c r="D31" s="158">
        <v>0.2777777777777778</v>
      </c>
      <c r="E31" s="158"/>
      <c r="F31" s="24"/>
      <c r="G31" s="24"/>
      <c r="H31" s="24"/>
      <c r="I31" s="24"/>
      <c r="J31" s="24"/>
      <c r="K31" s="24"/>
      <c r="L31" s="94"/>
      <c r="M31" s="97">
        <f>SUM(C31:L31)</f>
        <v>0.4201388888888889</v>
      </c>
      <c r="N31" s="101"/>
    </row>
    <row r="32" spans="1:15" s="2" customFormat="1" ht="13.5" customHeight="1">
      <c r="A32" s="11"/>
      <c r="B32" s="87" t="s">
        <v>42</v>
      </c>
      <c r="C32" s="171"/>
      <c r="D32" s="172"/>
      <c r="E32" s="172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8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87" t="s">
        <v>178</v>
      </c>
      <c r="C35" s="224" t="s">
        <v>207</v>
      </c>
      <c r="D35" s="225"/>
      <c r="E35" s="224" t="s">
        <v>208</v>
      </c>
      <c r="F35" s="225"/>
      <c r="G35" s="224" t="s">
        <v>209</v>
      </c>
      <c r="H35" s="225"/>
      <c r="I35" s="224" t="s">
        <v>211</v>
      </c>
      <c r="J35" s="225"/>
      <c r="K35" s="224" t="s">
        <v>214</v>
      </c>
      <c r="L35" s="225"/>
      <c r="M35" s="224" t="s">
        <v>215</v>
      </c>
      <c r="N35" s="225"/>
    </row>
    <row r="36" spans="1:14" s="2" customFormat="1" ht="19.5" customHeight="1">
      <c r="A36" s="11"/>
      <c r="B36" s="188"/>
      <c r="C36" s="224" t="s">
        <v>216</v>
      </c>
      <c r="D36" s="225"/>
      <c r="E36" s="224" t="s">
        <v>217</v>
      </c>
      <c r="F36" s="225"/>
      <c r="G36" s="224" t="s">
        <v>220</v>
      </c>
      <c r="H36" s="225"/>
      <c r="I36" s="224" t="s">
        <v>221</v>
      </c>
      <c r="J36" s="225"/>
      <c r="K36" s="224" t="s">
        <v>222</v>
      </c>
      <c r="L36" s="225"/>
      <c r="M36" s="224" t="s">
        <v>223</v>
      </c>
      <c r="N36" s="225"/>
    </row>
    <row r="37" spans="1:14" s="2" customFormat="1" ht="19.5" customHeight="1">
      <c r="A37" s="11"/>
      <c r="B37" s="188"/>
      <c r="C37" s="224" t="s">
        <v>224</v>
      </c>
      <c r="D37" s="225"/>
      <c r="E37" s="224" t="s">
        <v>225</v>
      </c>
      <c r="F37" s="225"/>
      <c r="G37" s="224" t="s">
        <v>226</v>
      </c>
      <c r="H37" s="225"/>
      <c r="I37" s="224" t="s">
        <v>227</v>
      </c>
      <c r="J37" s="225"/>
      <c r="K37" s="224" t="s">
        <v>229</v>
      </c>
      <c r="L37" s="225"/>
      <c r="M37" s="222"/>
      <c r="N37" s="223"/>
    </row>
    <row r="38" spans="1:14" s="2" customFormat="1" ht="19.5" customHeight="1">
      <c r="A38" s="11"/>
      <c r="B38" s="188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88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88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189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3" t="s">
        <v>177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1:14" s="2" customFormat="1" ht="12" customHeight="1">
      <c r="A44" s="11"/>
      <c r="B44" s="254" t="s">
        <v>219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  <row r="45" spans="1:14" s="2" customFormat="1" ht="12" customHeight="1">
      <c r="A45" s="11"/>
      <c r="B45" s="245" t="s">
        <v>212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7"/>
    </row>
    <row r="46" spans="1:14" s="2" customFormat="1" ht="12" customHeight="1">
      <c r="A46" s="11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</row>
    <row r="47" spans="1:14" s="2" customFormat="1" ht="12" customHeight="1">
      <c r="A47" s="11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s="2" customFormat="1" ht="12" customHeight="1">
      <c r="A48" s="1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248" t="s">
        <v>210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50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182" t="s">
        <v>61</v>
      </c>
      <c r="K56" s="183"/>
      <c r="L56" s="184"/>
      <c r="M56" s="185" t="s">
        <v>62</v>
      </c>
      <c r="N56" s="186"/>
      <c r="O56" s="8"/>
    </row>
    <row r="57" spans="2:15" s="40" customFormat="1" ht="22.5" customHeight="1">
      <c r="B57" s="78" t="s">
        <v>63</v>
      </c>
      <c r="C57" s="137">
        <v>-155.173</v>
      </c>
      <c r="D57" s="137">
        <v>-156.96</v>
      </c>
      <c r="E57" s="76" t="s">
        <v>64</v>
      </c>
      <c r="F57" s="137">
        <v>27.6</v>
      </c>
      <c r="G57" s="137">
        <v>21.7</v>
      </c>
      <c r="H57" s="77" t="s">
        <v>95</v>
      </c>
      <c r="I57" s="139">
        <v>2</v>
      </c>
      <c r="J57" s="44" t="s">
        <v>181</v>
      </c>
      <c r="K57" s="206" t="s">
        <v>189</v>
      </c>
      <c r="L57" s="208"/>
      <c r="M57" s="206" t="s">
        <v>192</v>
      </c>
      <c r="N57" s="207"/>
      <c r="O57" s="7"/>
    </row>
    <row r="58" spans="2:15" s="40" customFormat="1" ht="22.5" customHeight="1">
      <c r="B58" s="78" t="s">
        <v>65</v>
      </c>
      <c r="C58" s="137">
        <v>-135.261</v>
      </c>
      <c r="D58" s="137">
        <v>-138.249</v>
      </c>
      <c r="E58" s="77" t="s">
        <v>169</v>
      </c>
      <c r="F58" s="139">
        <v>10</v>
      </c>
      <c r="G58" s="139">
        <v>10</v>
      </c>
      <c r="H58" s="77" t="s">
        <v>184</v>
      </c>
      <c r="I58" s="139">
        <v>1</v>
      </c>
      <c r="J58" s="44" t="s">
        <v>182</v>
      </c>
      <c r="K58" s="206" t="s">
        <v>189</v>
      </c>
      <c r="L58" s="208"/>
      <c r="M58" s="206" t="s">
        <v>192</v>
      </c>
      <c r="N58" s="207"/>
      <c r="O58" s="7"/>
    </row>
    <row r="59" spans="2:15" s="40" customFormat="1" ht="22.5" customHeight="1">
      <c r="B59" s="78" t="s">
        <v>66</v>
      </c>
      <c r="C59" s="137">
        <v>-207.757</v>
      </c>
      <c r="D59" s="137">
        <v>-208.723</v>
      </c>
      <c r="E59" s="77" t="s">
        <v>165</v>
      </c>
      <c r="F59" s="140">
        <v>25</v>
      </c>
      <c r="G59" s="140">
        <v>20</v>
      </c>
      <c r="H59" s="77" t="s">
        <v>168</v>
      </c>
      <c r="I59" s="139">
        <v>0</v>
      </c>
      <c r="J59" s="45" t="s">
        <v>99</v>
      </c>
      <c r="K59" s="206" t="s">
        <v>190</v>
      </c>
      <c r="L59" s="208"/>
      <c r="M59" s="206" t="s">
        <v>193</v>
      </c>
      <c r="N59" s="207"/>
      <c r="O59" s="7"/>
    </row>
    <row r="60" spans="2:15" s="40" customFormat="1" ht="22.5" customHeight="1">
      <c r="B60" s="78" t="s">
        <v>67</v>
      </c>
      <c r="C60" s="137">
        <v>-112.211</v>
      </c>
      <c r="D60" s="137">
        <v>-113.682</v>
      </c>
      <c r="E60" s="77" t="s">
        <v>163</v>
      </c>
      <c r="F60" s="140">
        <v>45</v>
      </c>
      <c r="G60" s="140">
        <v>35</v>
      </c>
      <c r="H60" s="77" t="s">
        <v>96</v>
      </c>
      <c r="I60" s="139">
        <v>0</v>
      </c>
      <c r="J60" s="44" t="s">
        <v>68</v>
      </c>
      <c r="K60" s="206" t="s">
        <v>190</v>
      </c>
      <c r="L60" s="208"/>
      <c r="M60" s="206" t="s">
        <v>194</v>
      </c>
      <c r="N60" s="207"/>
      <c r="O60" s="7"/>
    </row>
    <row r="61" spans="2:15" s="40" customFormat="1" ht="22.5" customHeight="1">
      <c r="B61" s="78" t="s">
        <v>69</v>
      </c>
      <c r="C61" s="137">
        <v>25.259</v>
      </c>
      <c r="D61" s="137">
        <v>20.975</v>
      </c>
      <c r="E61" s="77" t="s">
        <v>164</v>
      </c>
      <c r="F61" s="140">
        <v>50</v>
      </c>
      <c r="G61" s="140">
        <v>50</v>
      </c>
      <c r="H61" s="76" t="s">
        <v>70</v>
      </c>
      <c r="I61" s="155">
        <v>0</v>
      </c>
      <c r="J61" s="211" t="s">
        <v>71</v>
      </c>
      <c r="K61" s="235"/>
      <c r="L61" s="236"/>
      <c r="M61" s="236"/>
      <c r="N61" s="237"/>
      <c r="O61" s="7"/>
    </row>
    <row r="62" spans="2:15" s="40" customFormat="1" ht="22.5" customHeight="1">
      <c r="B62" s="78" t="s">
        <v>72</v>
      </c>
      <c r="C62" s="137">
        <v>28.583</v>
      </c>
      <c r="D62" s="137">
        <v>24.06</v>
      </c>
      <c r="E62" s="77" t="s">
        <v>166</v>
      </c>
      <c r="F62" s="140">
        <v>260</v>
      </c>
      <c r="G62" s="140">
        <v>255</v>
      </c>
      <c r="H62" s="76" t="s">
        <v>73</v>
      </c>
      <c r="I62" s="155">
        <v>1</v>
      </c>
      <c r="J62" s="212"/>
      <c r="K62" s="193"/>
      <c r="L62" s="194"/>
      <c r="M62" s="194"/>
      <c r="N62" s="195"/>
      <c r="O62" s="7"/>
    </row>
    <row r="63" spans="2:15" s="40" customFormat="1" ht="22.5" customHeight="1">
      <c r="B63" s="78" t="s">
        <v>74</v>
      </c>
      <c r="C63" s="137">
        <v>21.5</v>
      </c>
      <c r="D63" s="137">
        <v>17.274</v>
      </c>
      <c r="E63" s="77" t="s">
        <v>185</v>
      </c>
      <c r="F63" s="141">
        <v>2.5</v>
      </c>
      <c r="G63" s="157">
        <v>2.5</v>
      </c>
      <c r="H63" s="76" t="s">
        <v>75</v>
      </c>
      <c r="I63" s="155">
        <v>0</v>
      </c>
      <c r="J63" s="212"/>
      <c r="K63" s="193"/>
      <c r="L63" s="194"/>
      <c r="M63" s="194"/>
      <c r="N63" s="195"/>
      <c r="O63" s="7"/>
    </row>
    <row r="64" spans="2:15" s="40" customFormat="1" ht="22.5" customHeight="1">
      <c r="B64" s="78" t="s">
        <v>76</v>
      </c>
      <c r="C64" s="137">
        <v>21.994</v>
      </c>
      <c r="D64" s="137">
        <v>17.727</v>
      </c>
      <c r="E64" s="77" t="s">
        <v>186</v>
      </c>
      <c r="F64" s="141">
        <v>0.4</v>
      </c>
      <c r="G64" s="157">
        <v>0.4</v>
      </c>
      <c r="H64" s="81"/>
      <c r="I64" s="159"/>
      <c r="J64" s="212"/>
      <c r="K64" s="193"/>
      <c r="L64" s="194"/>
      <c r="M64" s="194"/>
      <c r="N64" s="195"/>
      <c r="O64" s="7"/>
    </row>
    <row r="65" spans="2:15" s="40" customFormat="1" ht="22.5" customHeight="1">
      <c r="B65" s="79" t="s">
        <v>126</v>
      </c>
      <c r="C65" s="138">
        <v>1.45E-05</v>
      </c>
      <c r="D65" s="138">
        <v>1.48E-05</v>
      </c>
      <c r="E65" s="76" t="s">
        <v>77</v>
      </c>
      <c r="F65" s="137">
        <v>14.8</v>
      </c>
      <c r="G65" s="157">
        <v>11.9</v>
      </c>
      <c r="H65" s="77" t="s">
        <v>97</v>
      </c>
      <c r="I65" s="157">
        <v>7</v>
      </c>
      <c r="J65" s="212"/>
      <c r="K65" s="193"/>
      <c r="L65" s="194"/>
      <c r="M65" s="194"/>
      <c r="N65" s="195"/>
      <c r="O65" s="7"/>
    </row>
    <row r="66" spans="2:15" s="40" customFormat="1" ht="22.5" customHeight="1">
      <c r="B66" s="80" t="s">
        <v>78</v>
      </c>
      <c r="C66" s="56">
        <v>500</v>
      </c>
      <c r="D66" s="112"/>
      <c r="E66" s="82" t="s">
        <v>183</v>
      </c>
      <c r="F66" s="142">
        <v>21.2</v>
      </c>
      <c r="G66" s="258">
        <v>17.1</v>
      </c>
      <c r="H66" s="82" t="s">
        <v>98</v>
      </c>
      <c r="I66" s="160">
        <v>4</v>
      </c>
      <c r="J66" s="213"/>
      <c r="K66" s="196"/>
      <c r="L66" s="197"/>
      <c r="M66" s="197"/>
      <c r="N66" s="198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1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3">
        <v>0</v>
      </c>
      <c r="C72" s="124">
        <v>1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34" t="s">
        <v>144</v>
      </c>
      <c r="C75" s="210"/>
      <c r="D75" s="126">
        <v>0</v>
      </c>
      <c r="E75" s="210" t="s">
        <v>128</v>
      </c>
      <c r="F75" s="210"/>
      <c r="G75" s="129">
        <v>0</v>
      </c>
      <c r="H75" s="210" t="s">
        <v>133</v>
      </c>
      <c r="I75" s="210"/>
      <c r="J75" s="126">
        <v>0</v>
      </c>
      <c r="K75" s="210" t="s">
        <v>158</v>
      </c>
      <c r="L75" s="210"/>
      <c r="M75" s="131">
        <v>0</v>
      </c>
      <c r="N75" s="46"/>
      <c r="O75" s="9"/>
    </row>
    <row r="76" spans="2:15" s="40" customFormat="1" ht="18.75" customHeight="1">
      <c r="B76" s="215" t="s">
        <v>145</v>
      </c>
      <c r="C76" s="209"/>
      <c r="D76" s="127">
        <v>0</v>
      </c>
      <c r="E76" s="209" t="s">
        <v>129</v>
      </c>
      <c r="F76" s="209"/>
      <c r="G76" s="127">
        <v>0</v>
      </c>
      <c r="H76" s="209" t="s">
        <v>136</v>
      </c>
      <c r="I76" s="209"/>
      <c r="J76" s="127">
        <v>0</v>
      </c>
      <c r="K76" s="209" t="s">
        <v>143</v>
      </c>
      <c r="L76" s="209"/>
      <c r="M76" s="132">
        <v>0</v>
      </c>
      <c r="N76" s="46"/>
      <c r="O76" s="9"/>
    </row>
    <row r="77" spans="2:15" s="40" customFormat="1" ht="18.75" customHeight="1">
      <c r="B77" s="215" t="s">
        <v>146</v>
      </c>
      <c r="C77" s="209"/>
      <c r="D77" s="127">
        <v>0</v>
      </c>
      <c r="E77" s="209" t="s">
        <v>130</v>
      </c>
      <c r="F77" s="209"/>
      <c r="G77" s="127">
        <v>0</v>
      </c>
      <c r="H77" s="209" t="s">
        <v>160</v>
      </c>
      <c r="I77" s="209"/>
      <c r="J77" s="130">
        <v>0</v>
      </c>
      <c r="K77" s="209" t="s">
        <v>162</v>
      </c>
      <c r="L77" s="209"/>
      <c r="M77" s="132">
        <v>0</v>
      </c>
      <c r="N77" s="46"/>
      <c r="O77" s="9"/>
    </row>
    <row r="78" spans="2:15" s="40" customFormat="1" ht="18.75" customHeight="1">
      <c r="B78" s="215" t="s">
        <v>147</v>
      </c>
      <c r="C78" s="209"/>
      <c r="D78" s="127">
        <v>0</v>
      </c>
      <c r="E78" s="209" t="s">
        <v>131</v>
      </c>
      <c r="F78" s="209"/>
      <c r="G78" s="127">
        <v>0</v>
      </c>
      <c r="H78" s="209" t="s">
        <v>161</v>
      </c>
      <c r="I78" s="209"/>
      <c r="J78" s="127">
        <v>0</v>
      </c>
      <c r="K78" s="209" t="s">
        <v>159</v>
      </c>
      <c r="L78" s="209"/>
      <c r="M78" s="132">
        <v>0</v>
      </c>
      <c r="N78" s="46"/>
      <c r="O78" s="9"/>
    </row>
    <row r="79" spans="2:15" s="40" customFormat="1" ht="18.75" customHeight="1">
      <c r="B79" s="215" t="s">
        <v>148</v>
      </c>
      <c r="C79" s="209"/>
      <c r="D79" s="127">
        <v>0</v>
      </c>
      <c r="E79" s="209" t="s">
        <v>134</v>
      </c>
      <c r="F79" s="209"/>
      <c r="G79" s="127">
        <v>0</v>
      </c>
      <c r="H79" s="209" t="s">
        <v>138</v>
      </c>
      <c r="I79" s="209"/>
      <c r="J79" s="130">
        <v>0</v>
      </c>
      <c r="K79" s="209" t="s">
        <v>142</v>
      </c>
      <c r="L79" s="209"/>
      <c r="M79" s="132">
        <v>0</v>
      </c>
      <c r="N79" s="46"/>
      <c r="O79" s="9"/>
    </row>
    <row r="80" spans="2:15" s="40" customFormat="1" ht="18.75" customHeight="1">
      <c r="B80" s="215" t="s">
        <v>113</v>
      </c>
      <c r="C80" s="209"/>
      <c r="D80" s="127">
        <v>0</v>
      </c>
      <c r="E80" s="209" t="s">
        <v>135</v>
      </c>
      <c r="F80" s="209"/>
      <c r="G80" s="127">
        <v>0</v>
      </c>
      <c r="H80" s="209" t="s">
        <v>139</v>
      </c>
      <c r="I80" s="209"/>
      <c r="J80" s="130">
        <v>0</v>
      </c>
      <c r="K80" s="209" t="s">
        <v>127</v>
      </c>
      <c r="L80" s="209"/>
      <c r="M80" s="132">
        <v>0</v>
      </c>
      <c r="N80" s="46"/>
      <c r="O80" s="9"/>
    </row>
    <row r="81" spans="2:15" s="40" customFormat="1" ht="18.75" customHeight="1">
      <c r="B81" s="215" t="s">
        <v>122</v>
      </c>
      <c r="C81" s="209"/>
      <c r="D81" s="127">
        <v>0</v>
      </c>
      <c r="E81" s="209" t="s">
        <v>132</v>
      </c>
      <c r="F81" s="209"/>
      <c r="G81" s="127">
        <v>0</v>
      </c>
      <c r="H81" s="209" t="s">
        <v>140</v>
      </c>
      <c r="I81" s="209"/>
      <c r="J81" s="127">
        <v>0</v>
      </c>
      <c r="K81" s="209" t="s">
        <v>187</v>
      </c>
      <c r="L81" s="209"/>
      <c r="M81" s="132">
        <v>0</v>
      </c>
      <c r="N81" s="46"/>
      <c r="O81" s="135"/>
    </row>
    <row r="82" spans="2:15" s="40" customFormat="1" ht="18.75" customHeight="1">
      <c r="B82" s="214" t="s">
        <v>123</v>
      </c>
      <c r="C82" s="175"/>
      <c r="D82" s="128">
        <v>0</v>
      </c>
      <c r="E82" s="175" t="s">
        <v>137</v>
      </c>
      <c r="F82" s="175"/>
      <c r="G82" s="128">
        <v>0</v>
      </c>
      <c r="H82" s="175" t="s">
        <v>141</v>
      </c>
      <c r="I82" s="175"/>
      <c r="J82" s="128">
        <v>0</v>
      </c>
      <c r="K82" s="175"/>
      <c r="L82" s="175"/>
      <c r="M82" s="133"/>
      <c r="N82" s="46"/>
      <c r="O82" s="9"/>
    </row>
    <row r="83" spans="10:15" s="40" customFormat="1" ht="14.25" customHeight="1">
      <c r="J83" s="119"/>
      <c r="K83" s="118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8" t="s">
        <v>200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0"/>
      <c r="O85" s="7"/>
    </row>
    <row r="86" spans="2:15" s="40" customFormat="1" ht="12" customHeight="1">
      <c r="B86" s="216" t="s">
        <v>199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7"/>
    </row>
    <row r="87" spans="2:15" s="40" customFormat="1" ht="12" customHeight="1">
      <c r="B87" s="203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5"/>
      <c r="O87" s="7"/>
    </row>
    <row r="88" spans="2:15" s="40" customFormat="1" ht="12" customHeight="1">
      <c r="B88" s="203" t="s">
        <v>202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40" customFormat="1" ht="12" customHeight="1">
      <c r="B89" s="216" t="s">
        <v>213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7"/>
    </row>
    <row r="90" spans="2:15" s="40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40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4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40" customFormat="1" ht="12" customHeight="1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5"/>
      <c r="O93" s="7"/>
    </row>
    <row r="94" spans="2:15" s="40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40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7"/>
    </row>
    <row r="96" spans="2:15" s="40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7"/>
    </row>
    <row r="97" spans="2:15" s="40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7"/>
    </row>
    <row r="98" spans="2:15" s="40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7"/>
    </row>
    <row r="99" spans="2:15" s="40" customFormat="1" ht="12" customHeight="1">
      <c r="B99" s="203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O99" s="7"/>
    </row>
    <row r="100" spans="2:15" s="40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2018-09-30T03:57:30Z</dcterms:modified>
  <cp:category/>
  <cp:version/>
  <cp:contentType/>
  <cp:contentStatus/>
</cp:coreProperties>
</file>