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130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<sst xmlns="http://schemas.openxmlformats.org/spreadsheetml/2006/main" count="225" uniqueCount="209">
  <si>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</si>
  <si>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</si>
  <si>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</si>
  <si>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</si>
  <si>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</si>
  <si>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</si>
  <si>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</si>
  <si>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</si>
  <si>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</si>
  <si>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</si>
  <si>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</si>
  <si>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</si>
  <si>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</si>
  <si>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</si>
  <si>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</si>
  <si>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</si>
  <si>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</si>
  <si>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</si>
  <si>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</si>
  <si>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</si>
  <si>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</si>
  <si>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</si>
  <si>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</si>
  <si>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</si>
  <si>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</si>
  <si>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</si>
  <si>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</si>
  <si>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</si>
  <si>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</si>
  <si>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</si>
  <si>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</si>
  <si>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</si>
  <si>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</si>
  <si>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</si>
  <si>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</si>
  <si>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</si>
  <si>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</si>
  <si>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</si>
  <si>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</si>
  <si>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</si>
  <si>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</si>
  <si>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</si>
  <si>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</si>
  <si>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</si>
  <si>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</si>
  <si>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</si>
  <si>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</si>
  <si>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</si>
  <si>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</si>
  <si>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</si>
  <si>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</si>
  <si>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</si>
  <si>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</si>
  <si>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</si>
  <si>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</si>
  <si>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</si>
  <si>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</si>
  <si>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</si>
  <si>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</si>
  <si>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</si>
  <si>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</si>
  <si>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</si>
  <si>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</si>
  <si>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</si>
  <si>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</si>
  <si>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</si>
  <si>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</si>
  <si>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</si>
  <si>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</si>
  <si>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</si>
  <si>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</si>
  <si>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</si>
  <si>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</si>
  <si>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</si>
  <si>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</si>
  <si>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</si>
  <si>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</si>
  <si>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</si>
  <si>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</si>
  <si>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</si>
  <si>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</si>
  <si>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</si>
  <si>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</si>
  <si>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</si>
  <si>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</si>
  <si>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</si>
  <si>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</si>
  <si>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</si>
  <si>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</si>
  <si>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</si>
  <si>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</si>
  <si>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</si>
  <si>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</si>
  <si>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</si>
  <si>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</si>
  <si>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</si>
  <si>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</si>
  <si>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</si>
  <si>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</si>
  <si>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</si>
  <si>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</si>
  <si>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</si>
  <si>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</si>
  <si>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</si>
  <si>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</si>
  <si>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</si>
  <si>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</si>
  <si>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</si>
  <si>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</si>
  <si>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</si>
  <si>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</si>
  <si>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</si>
  <si>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</si>
  <si>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</si>
  <si>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</si>
  <si>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</si>
  <si>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</si>
  <si>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</si>
  <si>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</si>
  <si>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</si>
  <si>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</si>
  <si>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</si>
  <si>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</si>
  <si>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</si>
  <si>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</si>
  <si>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</si>
  <si>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</si>
  <si>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</si>
  <si>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</si>
  <si>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</si>
  <si>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</si>
  <si>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</si>
  <si>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</si>
  <si>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</si>
  <si>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</si>
  <si>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</si>
  <si>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</si>
  <si>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</si>
  <si>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</si>
  <si>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</si>
  <si>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</si>
  <si>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</si>
  <si>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</si>
  <si>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</si>
  <si>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</si>
  <si>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</si>
  <si>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</si>
  <si>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</si>
  <si>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</si>
  <si>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</si>
  <si>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</si>
  <si>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</si>
  <si>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</si>
  <si>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</si>
  <si>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</si>
  <si>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</si>
  <si>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</si>
  <si>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</si>
  <si>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</si>
  <si>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</si>
  <si>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</si>
  <si>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</si>
  <si>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</si>
  <si>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</si>
  <si>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</si>
  <si>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</si>
  <si>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</si>
  <si>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</si>
  <si>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</si>
  <si>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</si>
  <si>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</si>
  <si>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</si>
  <si>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</si>
  <si>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</si>
  <si>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</si>
  <si>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</si>
  <si>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</si>
  <si>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</si>
  <si>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</si>
  <si>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</si>
  <si>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</si>
  <si>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</si>
  <si>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</si>
  <si>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</si>
  <si>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</si>
  <si>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</si>
  <si>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</si>
  <si>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</si>
  <si>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김부진</t>
  </si>
  <si>
    <t>SA</t>
  </si>
  <si>
    <t>OSU_ICIMACS_v7.2</t>
  </si>
  <si>
    <t>OSU_ICIMACS_v7.3</t>
  </si>
  <si>
    <t>ALL</t>
  </si>
  <si>
    <t>BLG</t>
  </si>
  <si>
    <t>KX2016-03-23:1381</t>
  </si>
  <si>
    <t>KS2016-01-13:1370</t>
  </si>
  <si>
    <t>KG2016-06-02:1470</t>
  </si>
  <si>
    <t>월령으로 인한 방풍막 분리</t>
  </si>
  <si>
    <t>/ / / / /</t>
  </si>
  <si>
    <t>ALL</t>
  </si>
  <si>
    <t>SW</t>
  </si>
  <si>
    <t>S_040731:M</t>
  </si>
  <si>
    <t>20s/43k 23s/31k 35s/30k</t>
  </si>
  <si>
    <t>35s/20k 55s/23k 60s/17k</t>
  </si>
  <si>
    <t>S</t>
  </si>
  <si>
    <t>[18:18] 짙은구름으로 관측중단후 대기</t>
  </si>
  <si>
    <t>BLG K2 Mode Last Number 955</t>
  </si>
  <si>
    <t>SITE SEEING: 0.00/ 0.00 / 0.00</t>
  </si>
  <si>
    <t>SW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</si>
</sst>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rgb="FFFF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1" fontId="89" fillId="35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34" borderId="29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vertical="center"/>
    </xf>
    <xf numFmtId="0" fontId="99" fillId="0" borderId="3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3" xfId="0" applyFont="1" applyFill="1" applyBorder="1" applyAlignment="1">
      <alignment/>
    </xf>
    <xf numFmtId="0" fontId="92" fillId="0" borderId="34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7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49" fontId="89" fillId="0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183" fontId="89" fillId="34" borderId="43" xfId="0" applyNumberFormat="1" applyFont="1" applyFill="1" applyBorder="1" applyAlignment="1">
      <alignment horizontal="center" vertical="center"/>
    </xf>
    <xf numFmtId="0" fontId="89" fillId="36" borderId="44" xfId="0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36" borderId="47" xfId="0" applyNumberFormat="1" applyFont="1" applyFill="1" applyBorder="1" applyAlignment="1">
      <alignment horizontal="center" vertical="center"/>
    </xf>
    <xf numFmtId="183" fontId="89" fillId="0" borderId="48" xfId="0" applyNumberFormat="1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183" fontId="89" fillId="34" borderId="50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8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39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40" borderId="59" xfId="0" applyNumberFormat="1" applyFont="1" applyFill="1" applyBorder="1" applyAlignment="1">
      <alignment horizontal="center" vertical="center"/>
    </xf>
    <xf numFmtId="183" fontId="89" fillId="36" borderId="60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1" xfId="0" applyFont="1" applyFill="1" applyBorder="1" applyAlignment="1">
      <alignment horizontal="center" vertical="center"/>
    </xf>
    <xf numFmtId="1" fontId="89" fillId="0" borderId="62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8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87" fontId="89" fillId="37" borderId="63" xfId="0" applyNumberFormat="1" applyFont="1" applyFill="1" applyBorder="1" applyAlignment="1">
      <alignment horizontal="right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 wrapText="1"/>
    </xf>
    <xf numFmtId="193" fontId="101" fillId="34" borderId="71" xfId="0" applyNumberFormat="1" applyFont="1" applyFill="1" applyBorder="1" applyAlignment="1" quotePrefix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193" fontId="101" fillId="34" borderId="74" xfId="0" applyNumberFormat="1" applyFont="1" applyFill="1" applyBorder="1" applyAlignment="1">
      <alignment horizontal="center" vertical="center"/>
    </xf>
    <xf numFmtId="193" fontId="101" fillId="34" borderId="75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102" fillId="34" borderId="11" xfId="0" applyNumberFormat="1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3" fontId="89" fillId="0" borderId="0" xfId="0" applyNumberFormat="1" applyFont="1" applyAlignment="1">
      <alignment horizontal="center" vertical="center"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  <xf numFmtId="0" fontId="98" fillId="0" borderId="72" xfId="0" applyFont="1" applyBorder="1" applyAlignment="1">
      <alignment horizontal="center" vertical="center" wrapText="1"/>
    </xf>
    <xf numFmtId="0" fontId="99" fillId="0" borderId="76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7" xfId="0" applyNumberFormat="1" applyFont="1" applyBorder="1" applyAlignment="1">
      <alignment horizontal="left" vertical="center"/>
    </xf>
    <xf numFmtId="0" fontId="94" fillId="6" borderId="20" xfId="0" applyFont="1" applyFill="1" applyBorder="1" applyAlignment="1">
      <alignment horizontal="center" vertical="center"/>
    </xf>
    <xf numFmtId="0" fontId="94" fillId="6" borderId="78" xfId="0" applyFont="1" applyFill="1" applyBorder="1" applyAlignment="1">
      <alignment horizontal="center" vertical="center"/>
    </xf>
    <xf numFmtId="0" fontId="94" fillId="0" borderId="76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79" xfId="0" applyFont="1" applyFill="1" applyBorder="1" applyAlignment="1">
      <alignment horizontal="center" vertical="center" wrapText="1"/>
    </xf>
    <xf numFmtId="0" fontId="94" fillId="6" borderId="13" xfId="0" applyFont="1" applyFill="1" applyBorder="1" applyAlignment="1">
      <alignment horizontal="center" vertical="center"/>
    </xf>
    <xf numFmtId="0" fontId="90" fillId="0" borderId="80" xfId="0" applyFont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82" xfId="0" applyFont="1" applyBorder="1" applyAlignment="1">
      <alignment horizontal="center" vertical="center"/>
    </xf>
    <xf numFmtId="0" fontId="94" fillId="0" borderId="83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/>
    </xf>
    <xf numFmtId="0" fontId="97" fillId="0" borderId="85" xfId="0" applyFont="1" applyBorder="1" applyAlignment="1">
      <alignment horizontal="center" vertical="center"/>
    </xf>
    <xf numFmtId="0" fontId="97" fillId="0" borderId="86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88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89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104" fillId="41" borderId="20" xfId="0" applyNumberFormat="1" applyFont="1" applyFill="1" applyBorder="1" applyAlignment="1">
      <alignment vertical="center" wrapText="1"/>
    </xf>
    <xf numFmtId="0" fontId="104" fillId="41" borderId="13" xfId="0" applyNumberFormat="1" applyFont="1" applyFill="1" applyBorder="1" applyAlignment="1">
      <alignment vertical="center" wrapText="1"/>
    </xf>
    <xf numFmtId="0" fontId="98" fillId="0" borderId="71" xfId="0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/>
    </xf>
    <xf numFmtId="0" fontId="94" fillId="0" borderId="89" xfId="0" applyFont="1" applyFill="1" applyBorder="1" applyAlignment="1">
      <alignment horizontal="center" vertical="center"/>
    </xf>
    <xf numFmtId="0" fontId="94" fillId="0" borderId="90" xfId="0" applyFont="1" applyFill="1" applyBorder="1" applyAlignment="1">
      <alignment horizontal="center" vertical="center"/>
    </xf>
    <xf numFmtId="0" fontId="98" fillId="0" borderId="91" xfId="0" applyFont="1" applyBorder="1" applyAlignment="1">
      <alignment horizontal="center" vertical="center" wrapText="1"/>
    </xf>
    <xf numFmtId="14" fontId="99" fillId="0" borderId="84" xfId="0" applyNumberFormat="1" applyFont="1" applyBorder="1" applyAlignment="1">
      <alignment horizontal="left" vertical="center"/>
    </xf>
    <xf numFmtId="0" fontId="99" fillId="0" borderId="85" xfId="0" applyNumberFormat="1" applyFont="1" applyBorder="1" applyAlignment="1">
      <alignment horizontal="left" vertical="center"/>
    </xf>
    <xf numFmtId="0" fontId="99" fillId="0" borderId="86" xfId="0" applyNumberFormat="1" applyFont="1" applyBorder="1" applyAlignment="1">
      <alignment horizontal="left" vertical="center"/>
    </xf>
    <xf numFmtId="0" fontId="98" fillId="0" borderId="92" xfId="0" applyFont="1" applyBorder="1" applyAlignment="1">
      <alignment horizontal="center" vertical="center" wrapText="1"/>
    </xf>
    <xf numFmtId="0" fontId="98" fillId="0" borderId="93" xfId="0" applyFont="1" applyBorder="1" applyAlignment="1">
      <alignment horizontal="center" vertical="center" wrapText="1"/>
    </xf>
    <xf numFmtId="20" fontId="89" fillId="0" borderId="94" xfId="0" applyNumberFormat="1" applyFont="1" applyBorder="1" applyAlignment="1">
      <alignment horizontal="center" vertical="center"/>
    </xf>
    <xf numFmtId="20" fontId="89" fillId="0" borderId="95" xfId="0" applyNumberFormat="1" applyFont="1" applyBorder="1" applyAlignment="1">
      <alignment horizontal="center" vertical="center"/>
    </xf>
    <xf numFmtId="20" fontId="89" fillId="0" borderId="96" xfId="0" applyNumberFormat="1" applyFont="1" applyBorder="1" applyAlignment="1">
      <alignment horizontal="center" vertical="center"/>
    </xf>
    <xf numFmtId="49" fontId="105" fillId="34" borderId="20" xfId="0" applyNumberFormat="1" applyFont="1" applyFill="1" applyBorder="1" applyAlignment="1">
      <alignment horizontal="center" vertical="center" wrapText="1"/>
    </xf>
    <xf numFmtId="49" fontId="105" fillId="34" borderId="14" xfId="0" applyNumberFormat="1" applyFont="1" applyFill="1" applyBorder="1" applyAlignment="1">
      <alignment horizontal="center" vertical="center" wrapText="1"/>
    </xf>
    <xf numFmtId="49" fontId="105" fillId="34" borderId="97" xfId="0" applyNumberFormat="1" applyFont="1" applyFill="1" applyBorder="1" applyAlignment="1">
      <alignment horizontal="center" vertical="center" wrapText="1"/>
    </xf>
    <xf numFmtId="49" fontId="105" fillId="34" borderId="13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94" fillId="0" borderId="38" xfId="0" applyFont="1" applyFill="1" applyBorder="1" applyAlignment="1">
      <alignment horizontal="center" vertical="center" wrapText="1"/>
    </xf>
    <xf numFmtId="0" fontId="94" fillId="0" borderId="98" xfId="0" applyFont="1" applyFill="1" applyBorder="1" applyAlignment="1">
      <alignment horizontal="center" vertical="center" wrapText="1"/>
    </xf>
    <xf numFmtId="0" fontId="94" fillId="0" borderId="99" xfId="0" applyFont="1" applyFill="1" applyBorder="1" applyAlignment="1">
      <alignment horizontal="center" vertical="center" wrapText="1"/>
    </xf>
    <xf numFmtId="0" fontId="99" fillId="0" borderId="38" xfId="0" applyNumberFormat="1" applyFont="1" applyBorder="1" applyAlignment="1">
      <alignment horizontal="left" vertical="center"/>
    </xf>
    <xf numFmtId="0" fontId="99" fillId="0" borderId="98" xfId="0" applyNumberFormat="1" applyFont="1" applyBorder="1" applyAlignment="1">
      <alignment horizontal="left" vertical="center"/>
    </xf>
    <xf numFmtId="0" fontId="99" fillId="0" borderId="100" xfId="0" applyNumberFormat="1" applyFont="1" applyBorder="1" applyAlignment="1">
      <alignment horizontal="left" vertical="center"/>
    </xf>
    <xf numFmtId="0" fontId="95" fillId="33" borderId="11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106" fillId="42" borderId="101" xfId="33" applyNumberFormat="1" applyFont="1" applyFill="1" applyBorder="1" applyAlignment="1">
      <alignment horizontal="left" vertical="center"/>
      <protection/>
    </xf>
    <xf numFmtId="0" fontId="106" fillId="42" borderId="0" xfId="33" applyNumberFormat="1" applyFont="1" applyFill="1" applyBorder="1" applyAlignment="1">
      <alignment horizontal="left" vertical="center"/>
      <protection/>
    </xf>
    <xf numFmtId="0" fontId="106" fillId="42" borderId="102" xfId="33" applyNumberFormat="1" applyFont="1" applyFill="1" applyBorder="1" applyAlignment="1">
      <alignment horizontal="left" vertical="center"/>
      <protection/>
    </xf>
    <xf numFmtId="0" fontId="89" fillId="42" borderId="101" xfId="33" applyNumberFormat="1" applyFont="1" applyFill="1" applyBorder="1" applyAlignment="1">
      <alignment horizontal="left" vertical="center"/>
      <protection/>
    </xf>
    <xf numFmtId="0" fontId="89" fillId="42" borderId="0" xfId="33" applyNumberFormat="1" applyFont="1" applyFill="1" applyBorder="1" applyAlignment="1">
      <alignment horizontal="left" vertical="center"/>
      <protection/>
    </xf>
    <xf numFmtId="0" fontId="89" fillId="42" borderId="102" xfId="33" applyNumberFormat="1" applyFont="1" applyFill="1" applyBorder="1" applyAlignment="1">
      <alignment horizontal="left" vertical="center"/>
      <protection/>
    </xf>
    <xf numFmtId="0" fontId="89" fillId="42" borderId="103" xfId="33" applyNumberFormat="1" applyFont="1" applyFill="1" applyBorder="1" applyAlignment="1">
      <alignment horizontal="left" vertical="center"/>
      <protection/>
    </xf>
    <xf numFmtId="0" fontId="89" fillId="42" borderId="104" xfId="33" applyNumberFormat="1" applyFont="1" applyFill="1" applyBorder="1" applyAlignment="1">
      <alignment horizontal="left" vertical="center"/>
      <protection/>
    </xf>
    <xf numFmtId="0" fontId="89" fillId="42" borderId="105" xfId="33" applyNumberFormat="1" applyFont="1" applyFill="1" applyBorder="1" applyAlignment="1">
      <alignment horizontal="left" vertical="center"/>
      <protection/>
    </xf>
    <xf numFmtId="0" fontId="89" fillId="42" borderId="106" xfId="33" applyNumberFormat="1" applyFont="1" applyFill="1" applyBorder="1" applyAlignment="1">
      <alignment horizontal="left" vertical="center"/>
      <protection/>
    </xf>
    <xf numFmtId="0" fontId="89" fillId="42" borderId="107" xfId="33" applyNumberFormat="1" applyFont="1" applyFill="1" applyBorder="1" applyAlignment="1">
      <alignment horizontal="left" vertical="center"/>
      <protection/>
    </xf>
    <xf numFmtId="0" fontId="89" fillId="42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I4" sqref="I4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43349</v>
      </c>
      <c r="D3" s="172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11.897106109324767</v>
      </c>
      <c r="M3" s="110" t="s">
        <v>45</v>
      </c>
      <c r="N3" s="14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5" t="s">
        <v>34</v>
      </c>
      <c r="K8" s="12"/>
      <c r="L8" s="21">
        <v>1</v>
      </c>
      <c r="M8" s="73" t="s">
        <v>1</v>
      </c>
      <c r="N8" s="74" t="s">
        <v>175</v>
      </c>
    </row>
    <row r="9" spans="1:14" s="2" customFormat="1" ht="13.5" customHeight="1">
      <c r="A9" s="11"/>
      <c r="B9" s="17" t="s">
        <v>8</v>
      </c>
      <c r="C9" s="24">
        <v>0.71875</v>
      </c>
      <c r="D9" s="25">
        <v>2.11</v>
      </c>
      <c r="E9" s="25">
        <v>0.13</v>
      </c>
      <c r="F9" s="25">
        <v>72</v>
      </c>
      <c r="G9" s="26" t="s">
        <v>204</v>
      </c>
      <c r="H9" s="25">
        <v>14.89</v>
      </c>
      <c r="I9" s="27">
        <v>11</v>
      </c>
      <c r="J9" s="28">
        <v>1</v>
      </c>
      <c r="K9" s="11"/>
      <c r="L9" s="21">
        <v>2</v>
      </c>
      <c r="M9" s="73" t="s">
        <v>2</v>
      </c>
      <c r="N9" s="74" t="s">
        <v>176</v>
      </c>
    </row>
    <row r="10" spans="1:15" s="2" customFormat="1" ht="13.5" customHeight="1">
      <c r="A10" s="11"/>
      <c r="B10" s="17" t="s">
        <v>46</v>
      </c>
      <c r="C10" s="24">
        <v>0.9375</v>
      </c>
      <c r="D10" s="25"/>
      <c r="E10" s="25">
        <v>-1.87</v>
      </c>
      <c r="F10" s="25">
        <v>98.55</v>
      </c>
      <c r="G10" s="26" t="s">
        <v>208</v>
      </c>
      <c r="H10" s="25">
        <v>12.12</v>
      </c>
      <c r="I10" s="11"/>
      <c r="J10" s="29">
        <v>4</v>
      </c>
      <c r="K10" s="11"/>
      <c r="L10" s="41">
        <v>4</v>
      </c>
      <c r="M10" s="224" t="s">
        <v>40</v>
      </c>
      <c r="N10" s="225" t="s">
        <v>112</v>
      </c>
      <c r="O10" s="3"/>
    </row>
    <row r="11" spans="1:15" s="2" customFormat="1" ht="13.5" customHeight="1" thickBot="1">
      <c r="A11" s="11"/>
      <c r="B11" s="30" t="s">
        <v>9</v>
      </c>
      <c r="C11" s="31">
        <v>0.14583333333333334</v>
      </c>
      <c r="D11" s="32"/>
      <c r="E11" s="32">
        <v>-2.29</v>
      </c>
      <c r="F11" s="32">
        <v>98.48</v>
      </c>
      <c r="G11" s="26" t="s">
        <v>200</v>
      </c>
      <c r="H11" s="32">
        <v>15.65</v>
      </c>
      <c r="I11" s="11"/>
      <c r="J11" s="33">
        <v>4</v>
      </c>
      <c r="K11" s="11"/>
      <c r="L11" s="41">
        <v>8</v>
      </c>
      <c r="M11" s="224" t="s">
        <v>3</v>
      </c>
      <c r="N11" s="225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23.427083333333332</v>
      </c>
      <c r="D12" s="36">
        <f>AVERAGE(D9:D11)</f>
        <v>2.11</v>
      </c>
      <c r="E12" s="36">
        <f>AVERAGE(E9:E11)</f>
        <v>-1.3433333333333335</v>
      </c>
      <c r="F12" s="37">
        <f>AVERAGE(F9:F11)</f>
        <v>89.67666666666668</v>
      </c>
      <c r="G12" s="11"/>
      <c r="H12" s="38">
        <f>AVERAGE(H9:H11)</f>
        <v>14.219999999999999</v>
      </c>
      <c r="I12" s="11"/>
      <c r="J12" s="39">
        <f>AVERAGE(J9:J11)</f>
        <v>3</v>
      </c>
      <c r="K12" s="11"/>
      <c r="L12" s="18">
        <v>16</v>
      </c>
      <c r="M12" s="5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81</v>
      </c>
      <c r="D15" s="41" t="s">
        <v>84</v>
      </c>
      <c r="E15" s="41" t="s">
        <v>85</v>
      </c>
      <c r="F15" s="41" t="s">
        <v>86</v>
      </c>
      <c r="G15" s="41" t="s">
        <v>87</v>
      </c>
      <c r="H15" s="41" t="s">
        <v>88</v>
      </c>
      <c r="I15" s="41" t="s">
        <v>89</v>
      </c>
      <c r="J15" s="41" t="s">
        <v>90</v>
      </c>
      <c r="K15" s="41" t="s">
        <v>91</v>
      </c>
      <c r="L15" s="41" t="s">
        <v>92</v>
      </c>
      <c r="M15" s="41" t="s">
        <v>171</v>
      </c>
      <c r="N15" s="40" t="s">
        <v>83</v>
      </c>
    </row>
    <row r="16" spans="1:14" s="2" customFormat="1" ht="18.75" customHeight="1">
      <c r="A16" s="11"/>
      <c r="B16" s="63" t="s">
        <v>11</v>
      </c>
      <c r="C16" s="166" t="s">
        <v>82</v>
      </c>
      <c r="D16" s="166" t="s">
        <v>192</v>
      </c>
      <c r="E16" s="167" t="s">
        <v>193</v>
      </c>
      <c r="F16" s="166" t="s">
        <v>199</v>
      </c>
      <c r="G16" s="166"/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3" t="s">
        <v>25</v>
      </c>
      <c r="C17" s="24">
        <v>0.6479166666666667</v>
      </c>
      <c r="D17" s="24">
        <v>0.65</v>
      </c>
      <c r="E17" s="24">
        <v>0.7111111111111111</v>
      </c>
      <c r="F17" s="24">
        <v>0.14583333333333334</v>
      </c>
      <c r="G17" s="24"/>
      <c r="H17" s="24"/>
      <c r="I17" s="24"/>
      <c r="J17" s="24"/>
      <c r="K17" s="24"/>
      <c r="L17" s="24"/>
      <c r="M17" s="24"/>
      <c r="N17" s="24">
        <v>0.15208333333333332</v>
      </c>
    </row>
    <row r="18" spans="1:14" s="2" customFormat="1" ht="13.5" customHeight="1">
      <c r="A18" s="11"/>
      <c r="B18" s="63" t="s">
        <v>12</v>
      </c>
      <c r="C18" s="43">
        <v>40727</v>
      </c>
      <c r="D18" s="42">
        <f>C18+1</f>
        <v>40728</v>
      </c>
      <c r="E18" s="42">
        <f>D19+1</f>
        <v>40749</v>
      </c>
      <c r="F18" s="42">
        <f>E19+1</f>
        <v>40782</v>
      </c>
      <c r="G18" s="42"/>
      <c r="H18" s="42"/>
      <c r="I18" s="42"/>
      <c r="J18" s="42"/>
      <c r="K18" s="42"/>
      <c r="L18" s="42"/>
      <c r="M18" s="42"/>
      <c r="N18" s="42">
        <v>40787</v>
      </c>
    </row>
    <row r="19" spans="1:14" s="2" customFormat="1" ht="13.5" customHeight="1" thickBot="1">
      <c r="A19" s="11"/>
      <c r="B19" s="64" t="s">
        <v>13</v>
      </c>
      <c r="C19" s="136"/>
      <c r="D19" s="43">
        <f>D18+20</f>
        <v>40748</v>
      </c>
      <c r="E19" s="43">
        <v>40781</v>
      </c>
      <c r="F19" s="43">
        <v>40786</v>
      </c>
      <c r="G19" s="43"/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172</v>
      </c>
      <c r="C20" s="138"/>
      <c r="D20" s="139">
        <f aca="true" t="shared" si="0" ref="D20:J20">IF(ISNUMBER(D18),D19-D18+1,"")</f>
        <v>21</v>
      </c>
      <c r="E20" s="44">
        <f>IF(ISNUMBER(E18),E19-E18+1,"")</f>
        <v>33</v>
      </c>
      <c r="F20" s="44">
        <f>IF(ISNUMBER(F18),F19-F18+1,"")</f>
        <v>5</v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170"/>
      <c r="G21" s="170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3" t="s">
        <v>100</v>
      </c>
      <c r="C22" s="75" t="s">
        <v>101</v>
      </c>
      <c r="D22" s="76" t="s">
        <v>102</v>
      </c>
      <c r="E22" s="77" t="s">
        <v>103</v>
      </c>
      <c r="F22" s="210" t="s">
        <v>170</v>
      </c>
      <c r="G22" s="211"/>
      <c r="H22" s="212"/>
      <c r="I22" s="82" t="s">
        <v>101</v>
      </c>
      <c r="J22" s="76" t="s">
        <v>102</v>
      </c>
      <c r="K22" s="76" t="s">
        <v>103</v>
      </c>
      <c r="L22" s="210" t="s">
        <v>170</v>
      </c>
      <c r="M22" s="211"/>
      <c r="N22" s="212"/>
    </row>
    <row r="23" spans="1:14" s="2" customFormat="1" ht="18.75" customHeight="1">
      <c r="A23" s="11"/>
      <c r="B23" s="184"/>
      <c r="C23" s="42">
        <f>D18+15</f>
        <v>40743</v>
      </c>
      <c r="D23" s="42">
        <f>C23+2</f>
        <v>40745</v>
      </c>
      <c r="E23" s="20" t="s">
        <v>108</v>
      </c>
      <c r="F23" s="213" t="s">
        <v>202</v>
      </c>
      <c r="G23" s="214"/>
      <c r="H23" s="215"/>
      <c r="I23" s="80"/>
      <c r="J23" s="20"/>
      <c r="K23" s="20" t="s">
        <v>110</v>
      </c>
      <c r="L23" s="213" t="s">
        <v>180</v>
      </c>
      <c r="M23" s="214"/>
      <c r="N23" s="216"/>
    </row>
    <row r="24" spans="1:14" s="2" customFormat="1" ht="18.75" customHeight="1">
      <c r="A24" s="11"/>
      <c r="B24" s="184"/>
      <c r="C24" s="165"/>
      <c r="D24" s="165"/>
      <c r="E24" s="78" t="s">
        <v>109</v>
      </c>
      <c r="F24" s="213" t="s">
        <v>198</v>
      </c>
      <c r="G24" s="214"/>
      <c r="H24" s="215"/>
      <c r="I24" s="81"/>
      <c r="J24" s="79"/>
      <c r="K24" s="79" t="s">
        <v>111</v>
      </c>
      <c r="L24" s="213" t="s">
        <v>180</v>
      </c>
      <c r="M24" s="214"/>
      <c r="N24" s="216"/>
    </row>
    <row r="25" spans="1:14" s="2" customFormat="1" ht="18.75" customHeight="1">
      <c r="A25" s="11" t="s">
        <v>107</v>
      </c>
      <c r="B25" s="184"/>
      <c r="C25" s="42">
        <f>D23+1</f>
        <v>40746</v>
      </c>
      <c r="D25" s="42">
        <f>C25+2</f>
        <v>40748</v>
      </c>
      <c r="E25" s="20" t="s">
        <v>106</v>
      </c>
      <c r="F25" s="213" t="s">
        <v>203</v>
      </c>
      <c r="G25" s="214"/>
      <c r="H25" s="215"/>
      <c r="I25" s="80"/>
      <c r="J25" s="20"/>
      <c r="K25" s="20" t="s">
        <v>109</v>
      </c>
      <c r="L25" s="213" t="s">
        <v>180</v>
      </c>
      <c r="M25" s="214"/>
      <c r="N25" s="216"/>
    </row>
    <row r="26" spans="1:14" s="2" customFormat="1" ht="18.75" customHeight="1">
      <c r="A26" s="11"/>
      <c r="B26" s="185"/>
      <c r="C26" s="164"/>
      <c r="D26" s="164"/>
      <c r="E26" s="168" t="s">
        <v>104</v>
      </c>
      <c r="F26" s="213" t="s">
        <v>180</v>
      </c>
      <c r="G26" s="214"/>
      <c r="H26" s="215"/>
      <c r="I26" s="80"/>
      <c r="J26" s="20"/>
      <c r="K26" s="20" t="s">
        <v>105</v>
      </c>
      <c r="L26" s="213" t="s">
        <v>180</v>
      </c>
      <c r="M26" s="214"/>
      <c r="N26" s="216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48</v>
      </c>
    </row>
    <row r="30" spans="1:14" s="2" customFormat="1" ht="13.5" customHeight="1">
      <c r="A30" s="11"/>
      <c r="B30" s="106" t="s">
        <v>179</v>
      </c>
      <c r="C30" s="124">
        <v>0.18958333333333333</v>
      </c>
      <c r="D30" s="125">
        <v>0.21319444444444444</v>
      </c>
      <c r="E30" s="125"/>
      <c r="F30" s="125"/>
      <c r="G30" s="125"/>
      <c r="H30" s="125"/>
      <c r="I30" s="125"/>
      <c r="J30" s="125"/>
      <c r="K30" s="125"/>
      <c r="L30" s="126"/>
      <c r="M30" s="118">
        <f>SUM(C30:L30)</f>
        <v>0.4027777777777778</v>
      </c>
      <c r="N30" s="127"/>
    </row>
    <row r="31" spans="1:14" s="2" customFormat="1" ht="13.5" customHeight="1">
      <c r="A31" s="11"/>
      <c r="B31" s="107" t="s">
        <v>41</v>
      </c>
      <c r="C31" s="115">
        <v>0.21875</v>
      </c>
      <c r="D31" s="31">
        <v>0.21319444444444444</v>
      </c>
      <c r="E31" s="31"/>
      <c r="F31" s="31"/>
      <c r="G31" s="31"/>
      <c r="H31" s="31"/>
      <c r="I31" s="31"/>
      <c r="J31" s="31"/>
      <c r="K31" s="31"/>
      <c r="L31" s="116"/>
      <c r="M31" s="119">
        <f>SUM(C31:L31)</f>
        <v>0.43194444444444446</v>
      </c>
      <c r="N31" s="123"/>
    </row>
    <row r="32" spans="1:15" s="2" customFormat="1" ht="13.5" customHeight="1">
      <c r="A32" s="11"/>
      <c r="B32" s="108" t="s">
        <v>42</v>
      </c>
      <c r="C32" s="131">
        <v>0.1673611111111111</v>
      </c>
      <c r="D32" s="132">
        <v>0.21319444444444444</v>
      </c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0.38055555555555554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194" t="s">
        <v>178</v>
      </c>
      <c r="C35" s="197" t="s">
        <v>201</v>
      </c>
      <c r="D35" s="198"/>
      <c r="E35" s="197"/>
      <c r="F35" s="198"/>
      <c r="G35" s="197"/>
      <c r="H35" s="198"/>
      <c r="I35" s="197"/>
      <c r="J35" s="198"/>
      <c r="K35" s="197"/>
      <c r="L35" s="198"/>
      <c r="M35" s="197"/>
      <c r="N35" s="198"/>
    </row>
    <row r="36" spans="1:14" s="2" customFormat="1" ht="19.5" customHeight="1">
      <c r="A36" s="11"/>
      <c r="B36" s="195"/>
      <c r="C36" s="197"/>
      <c r="D36" s="198"/>
      <c r="E36" s="197"/>
      <c r="F36" s="198"/>
      <c r="G36" s="197"/>
      <c r="H36" s="198"/>
      <c r="I36" s="197"/>
      <c r="J36" s="198"/>
      <c r="K36" s="197"/>
      <c r="L36" s="198"/>
      <c r="M36" s="197"/>
      <c r="N36" s="198"/>
    </row>
    <row r="37" spans="1:14" s="2" customFormat="1" ht="19.5" customHeight="1">
      <c r="A37" s="11"/>
      <c r="B37" s="195"/>
      <c r="C37" s="197"/>
      <c r="D37" s="198"/>
      <c r="E37" s="197"/>
      <c r="F37" s="198"/>
      <c r="G37" s="197"/>
      <c r="H37" s="198"/>
      <c r="I37" s="197"/>
      <c r="J37" s="198"/>
      <c r="K37" s="197"/>
      <c r="L37" s="198"/>
      <c r="M37" s="197"/>
      <c r="N37" s="198"/>
    </row>
    <row r="38" spans="1:14" s="2" customFormat="1" ht="19.5" customHeight="1">
      <c r="A38" s="11"/>
      <c r="B38" s="195"/>
      <c r="C38" s="197"/>
      <c r="D38" s="198"/>
      <c r="E38" s="197"/>
      <c r="F38" s="198"/>
      <c r="G38" s="197"/>
      <c r="H38" s="198"/>
      <c r="I38" s="197"/>
      <c r="J38" s="198"/>
      <c r="K38" s="197"/>
      <c r="L38" s="198"/>
      <c r="M38" s="197"/>
      <c r="N38" s="198"/>
    </row>
    <row r="39" spans="1:14" s="2" customFormat="1" ht="19.5" customHeight="1">
      <c r="A39" s="11"/>
      <c r="B39" s="195"/>
      <c r="C39" s="197"/>
      <c r="D39" s="198"/>
      <c r="E39" s="197"/>
      <c r="F39" s="198"/>
      <c r="G39" s="197"/>
      <c r="H39" s="198"/>
      <c r="I39" s="197"/>
      <c r="J39" s="198"/>
      <c r="K39" s="197"/>
      <c r="L39" s="198"/>
      <c r="M39" s="197"/>
      <c r="N39" s="198"/>
    </row>
    <row r="40" spans="1:14" s="2" customFormat="1" ht="19.5" customHeight="1">
      <c r="A40" s="11"/>
      <c r="B40" s="195"/>
      <c r="C40" s="197"/>
      <c r="D40" s="198"/>
      <c r="E40" s="197"/>
      <c r="F40" s="198"/>
      <c r="G40" s="197"/>
      <c r="H40" s="198"/>
      <c r="I40" s="197"/>
      <c r="J40" s="198"/>
      <c r="K40" s="197"/>
      <c r="L40" s="198"/>
      <c r="M40" s="197"/>
      <c r="N40" s="198"/>
    </row>
    <row r="41" spans="1:14" s="2" customFormat="1" ht="19.5" customHeight="1">
      <c r="A41" s="11"/>
      <c r="B41" s="196"/>
      <c r="C41" s="197"/>
      <c r="D41" s="198"/>
      <c r="E41" s="197"/>
      <c r="F41" s="198"/>
      <c r="G41" s="197"/>
      <c r="H41" s="198"/>
      <c r="I41" s="197"/>
      <c r="J41" s="198"/>
      <c r="K41" s="197"/>
      <c r="L41" s="198"/>
      <c r="M41" s="197"/>
      <c r="N41" s="198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217" t="s">
        <v>177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1:14" s="2" customFormat="1" ht="12" customHeight="1">
      <c r="A44" s="11"/>
      <c r="B44" s="235" t="s">
        <v>207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</row>
    <row r="45" spans="1:14" s="2" customFormat="1" ht="12" customHeight="1">
      <c r="A45" s="11"/>
      <c r="B45" s="229" t="s">
        <v>205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1"/>
    </row>
    <row r="46" spans="1:14" s="2" customFormat="1" ht="12" customHeight="1">
      <c r="A46" s="11"/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8"/>
    </row>
    <row r="47" spans="1:14" s="2" customFormat="1" ht="12" customHeight="1">
      <c r="A47" s="11"/>
      <c r="B47" s="226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8"/>
    </row>
    <row r="48" spans="1:14" s="2" customFormat="1" ht="12" customHeight="1">
      <c r="A48" s="11"/>
      <c r="B48" s="226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8"/>
    </row>
    <row r="49" spans="1:14" s="2" customFormat="1" ht="12" customHeight="1">
      <c r="A49" s="11"/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8"/>
    </row>
    <row r="50" spans="1:14" s="2" customFormat="1" ht="12" customHeight="1">
      <c r="A50" s="11"/>
      <c r="B50" s="226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8"/>
    </row>
    <row r="51" spans="1:14" s="2" customFormat="1" ht="12" customHeight="1">
      <c r="A51" s="11"/>
      <c r="B51" s="226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8"/>
    </row>
    <row r="52" spans="1:14" s="2" customFormat="1" ht="12" customHeight="1">
      <c r="A52" s="11"/>
      <c r="B52" s="226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8"/>
    </row>
    <row r="53" spans="1:14" s="2" customFormat="1" ht="12" customHeight="1">
      <c r="A53" s="11"/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8"/>
    </row>
    <row r="54" spans="1:14" s="2" customFormat="1" ht="12" customHeight="1">
      <c r="A54" s="11"/>
      <c r="B54" s="232" t="s">
        <v>206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4"/>
    </row>
    <row r="55" spans="2:15" s="51" customFormat="1" ht="11.25">
      <c r="B55" s="10" t="s">
        <v>56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167</v>
      </c>
      <c r="N55" s="89" t="s">
        <v>157</v>
      </c>
      <c r="O55" s="7"/>
    </row>
    <row r="56" spans="2:15" s="53" customFormat="1" ht="21.75" customHeight="1">
      <c r="B56" s="71" t="s">
        <v>94</v>
      </c>
      <c r="C56" s="90" t="s">
        <v>57</v>
      </c>
      <c r="D56" s="90" t="s">
        <v>58</v>
      </c>
      <c r="E56" s="93" t="s">
        <v>174</v>
      </c>
      <c r="F56" s="90" t="s">
        <v>57</v>
      </c>
      <c r="G56" s="94" t="s">
        <v>58</v>
      </c>
      <c r="H56" s="94" t="s">
        <v>59</v>
      </c>
      <c r="I56" s="94" t="s">
        <v>60</v>
      </c>
      <c r="J56" s="189" t="s">
        <v>61</v>
      </c>
      <c r="K56" s="190"/>
      <c r="L56" s="191"/>
      <c r="M56" s="192" t="s">
        <v>62</v>
      </c>
      <c r="N56" s="193"/>
      <c r="O56" s="8"/>
    </row>
    <row r="57" spans="2:15" s="51" customFormat="1" ht="22.5" customHeight="1">
      <c r="B57" s="99" t="s">
        <v>63</v>
      </c>
      <c r="C57" s="55">
        <v>-157.441</v>
      </c>
      <c r="D57" s="55">
        <v>-159.88</v>
      </c>
      <c r="E57" s="97" t="s">
        <v>64</v>
      </c>
      <c r="F57" s="55">
        <v>23.4</v>
      </c>
      <c r="G57" s="55">
        <v>19.5</v>
      </c>
      <c r="H57" s="98" t="s">
        <v>95</v>
      </c>
      <c r="I57" s="145">
        <v>0</v>
      </c>
      <c r="J57" s="56" t="s">
        <v>181</v>
      </c>
      <c r="K57" s="177" t="s">
        <v>190</v>
      </c>
      <c r="L57" s="182"/>
      <c r="M57" s="177" t="s">
        <v>194</v>
      </c>
      <c r="N57" s="178"/>
      <c r="O57" s="7"/>
    </row>
    <row r="58" spans="2:15" s="51" customFormat="1" ht="22.5" customHeight="1">
      <c r="B58" s="99" t="s">
        <v>65</v>
      </c>
      <c r="C58" s="55">
        <v>-138.829</v>
      </c>
      <c r="D58" s="55">
        <v>-142.029</v>
      </c>
      <c r="E58" s="98" t="s">
        <v>169</v>
      </c>
      <c r="F58" s="145">
        <v>10</v>
      </c>
      <c r="G58" s="145">
        <v>17</v>
      </c>
      <c r="H58" s="98" t="s">
        <v>184</v>
      </c>
      <c r="I58" s="145">
        <v>0</v>
      </c>
      <c r="J58" s="56" t="s">
        <v>182</v>
      </c>
      <c r="K58" s="177" t="s">
        <v>190</v>
      </c>
      <c r="L58" s="182"/>
      <c r="M58" s="177" t="s">
        <v>194</v>
      </c>
      <c r="N58" s="178"/>
      <c r="O58" s="7"/>
    </row>
    <row r="59" spans="2:15" s="51" customFormat="1" ht="22.5" customHeight="1">
      <c r="B59" s="99" t="s">
        <v>66</v>
      </c>
      <c r="C59" s="55">
        <v>-208.609</v>
      </c>
      <c r="D59" s="55">
        <v>-209.271</v>
      </c>
      <c r="E59" s="98" t="s">
        <v>165</v>
      </c>
      <c r="F59" s="57">
        <v>20</v>
      </c>
      <c r="G59" s="57">
        <v>20</v>
      </c>
      <c r="H59" s="98" t="s">
        <v>168</v>
      </c>
      <c r="I59" s="145">
        <v>0</v>
      </c>
      <c r="J59" s="58" t="s">
        <v>99</v>
      </c>
      <c r="K59" s="177" t="s">
        <v>191</v>
      </c>
      <c r="L59" s="182"/>
      <c r="M59" s="177" t="s">
        <v>195</v>
      </c>
      <c r="N59" s="178"/>
      <c r="O59" s="7"/>
    </row>
    <row r="60" spans="2:15" s="51" customFormat="1" ht="22.5" customHeight="1">
      <c r="B60" s="99" t="s">
        <v>67</v>
      </c>
      <c r="C60" s="55">
        <v>-113.936</v>
      </c>
      <c r="D60" s="55">
        <v>-118.953</v>
      </c>
      <c r="E60" s="98" t="s">
        <v>163</v>
      </c>
      <c r="F60" s="57">
        <v>35</v>
      </c>
      <c r="G60" s="57">
        <v>30</v>
      </c>
      <c r="H60" s="98" t="s">
        <v>96</v>
      </c>
      <c r="I60" s="145">
        <v>0</v>
      </c>
      <c r="J60" s="56" t="s">
        <v>68</v>
      </c>
      <c r="K60" s="177" t="s">
        <v>191</v>
      </c>
      <c r="L60" s="182"/>
      <c r="M60" s="177" t="s">
        <v>196</v>
      </c>
      <c r="N60" s="178"/>
      <c r="O60" s="7"/>
    </row>
    <row r="61" spans="2:15" s="51" customFormat="1" ht="22.5" customHeight="1">
      <c r="B61" s="99" t="s">
        <v>69</v>
      </c>
      <c r="C61" s="55">
        <v>13.95</v>
      </c>
      <c r="D61" s="55">
        <v>9.63</v>
      </c>
      <c r="E61" s="98" t="s">
        <v>164</v>
      </c>
      <c r="F61" s="57">
        <v>50</v>
      </c>
      <c r="G61" s="57">
        <v>45</v>
      </c>
      <c r="H61" s="97" t="s">
        <v>70</v>
      </c>
      <c r="I61" s="147">
        <v>0</v>
      </c>
      <c r="J61" s="201" t="s">
        <v>71</v>
      </c>
      <c r="K61" s="218"/>
      <c r="L61" s="219"/>
      <c r="M61" s="219"/>
      <c r="N61" s="220"/>
      <c r="O61" s="7"/>
    </row>
    <row r="62" spans="2:15" s="51" customFormat="1" ht="22.5" customHeight="1">
      <c r="B62" s="99" t="s">
        <v>72</v>
      </c>
      <c r="C62" s="55">
        <v>17.153</v>
      </c>
      <c r="D62" s="55">
        <v>12.75</v>
      </c>
      <c r="E62" s="98" t="s">
        <v>166</v>
      </c>
      <c r="F62" s="57">
        <v>250</v>
      </c>
      <c r="G62" s="57">
        <v>250</v>
      </c>
      <c r="H62" s="97" t="s">
        <v>73</v>
      </c>
      <c r="I62" s="147">
        <v>0</v>
      </c>
      <c r="J62" s="202"/>
      <c r="K62" s="179"/>
      <c r="L62" s="180"/>
      <c r="M62" s="180"/>
      <c r="N62" s="181"/>
      <c r="O62" s="7"/>
    </row>
    <row r="63" spans="2:15" s="51" customFormat="1" ht="22.5" customHeight="1">
      <c r="B63" s="99" t="s">
        <v>74</v>
      </c>
      <c r="C63" s="55">
        <v>10.01</v>
      </c>
      <c r="D63" s="55">
        <v>5.644</v>
      </c>
      <c r="E63" s="98" t="s">
        <v>185</v>
      </c>
      <c r="F63" s="59">
        <v>2.5</v>
      </c>
      <c r="G63" s="61">
        <v>2.5</v>
      </c>
      <c r="H63" s="97" t="s">
        <v>75</v>
      </c>
      <c r="I63" s="147">
        <v>0</v>
      </c>
      <c r="J63" s="202"/>
      <c r="K63" s="179"/>
      <c r="L63" s="180"/>
      <c r="M63" s="180"/>
      <c r="N63" s="181"/>
      <c r="O63" s="7"/>
    </row>
    <row r="64" spans="2:15" s="51" customFormat="1" ht="22.5" customHeight="1">
      <c r="B64" s="99" t="s">
        <v>76</v>
      </c>
      <c r="C64" s="55">
        <v>10.457</v>
      </c>
      <c r="D64" s="55">
        <v>6.047</v>
      </c>
      <c r="E64" s="98" t="s">
        <v>186</v>
      </c>
      <c r="F64" s="59">
        <v>0.4</v>
      </c>
      <c r="G64" s="61">
        <v>0.4</v>
      </c>
      <c r="H64" s="102"/>
      <c r="I64" s="88"/>
      <c r="J64" s="202"/>
      <c r="K64" s="179"/>
      <c r="L64" s="180"/>
      <c r="M64" s="180"/>
      <c r="N64" s="181"/>
      <c r="O64" s="7"/>
    </row>
    <row r="65" spans="2:15" s="51" customFormat="1" ht="22.5" customHeight="1">
      <c r="B65" s="100" t="s">
        <v>126</v>
      </c>
      <c r="C65" s="60">
        <v>1.36E-05</v>
      </c>
      <c r="D65" s="60">
        <v>1.39E-05</v>
      </c>
      <c r="E65" s="97" t="s">
        <v>77</v>
      </c>
      <c r="F65" s="55">
        <v>6.8</v>
      </c>
      <c r="G65" s="61">
        <v>2.7</v>
      </c>
      <c r="H65" s="98" t="s">
        <v>97</v>
      </c>
      <c r="I65" s="61">
        <v>7</v>
      </c>
      <c r="J65" s="202"/>
      <c r="K65" s="179"/>
      <c r="L65" s="180"/>
      <c r="M65" s="180"/>
      <c r="N65" s="181"/>
      <c r="O65" s="7"/>
    </row>
    <row r="66" spans="2:15" s="51" customFormat="1" ht="22.5" customHeight="1">
      <c r="B66" s="101" t="s">
        <v>78</v>
      </c>
      <c r="C66" s="72">
        <v>500</v>
      </c>
      <c r="D66" s="135"/>
      <c r="E66" s="103" t="s">
        <v>183</v>
      </c>
      <c r="F66" s="144">
        <v>41.8</v>
      </c>
      <c r="G66" s="143">
        <v>67.1</v>
      </c>
      <c r="H66" s="103" t="s">
        <v>98</v>
      </c>
      <c r="I66" s="146">
        <v>4</v>
      </c>
      <c r="J66" s="203"/>
      <c r="K66" s="186"/>
      <c r="L66" s="187"/>
      <c r="M66" s="187"/>
      <c r="N66" s="18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93</v>
      </c>
      <c r="C69" s="67" t="s">
        <v>50</v>
      </c>
      <c r="D69" s="67" t="s">
        <v>51</v>
      </c>
      <c r="E69" s="67" t="s">
        <v>52</v>
      </c>
      <c r="F69" s="67" t="s">
        <v>53</v>
      </c>
      <c r="G69" s="67" t="s">
        <v>54</v>
      </c>
      <c r="H69" s="67" t="s">
        <v>55</v>
      </c>
      <c r="I69" s="83" t="s">
        <v>173</v>
      </c>
      <c r="J69" s="67" t="s">
        <v>114</v>
      </c>
      <c r="K69" s="83" t="s">
        <v>125</v>
      </c>
      <c r="L69" s="83" t="s">
        <v>115</v>
      </c>
      <c r="M69" s="67" t="s">
        <v>116</v>
      </c>
      <c r="N69" s="84" t="s">
        <v>117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8" t="s">
        <v>118</v>
      </c>
      <c r="C71" s="70" t="s">
        <v>124</v>
      </c>
      <c r="D71" s="69" t="s">
        <v>119</v>
      </c>
      <c r="E71" s="70" t="s">
        <v>153</v>
      </c>
      <c r="F71" s="70" t="s">
        <v>154</v>
      </c>
      <c r="G71" s="70" t="s">
        <v>155</v>
      </c>
      <c r="H71" s="70" t="s">
        <v>149</v>
      </c>
      <c r="I71" s="70" t="s">
        <v>120</v>
      </c>
      <c r="J71" s="70" t="s">
        <v>156</v>
      </c>
      <c r="K71" s="70" t="s">
        <v>150</v>
      </c>
      <c r="L71" s="70" t="s">
        <v>151</v>
      </c>
      <c r="M71" s="70" t="s">
        <v>121</v>
      </c>
      <c r="N71" s="87" t="s">
        <v>152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9" t="s">
        <v>144</v>
      </c>
      <c r="C75" s="200"/>
      <c r="D75" s="156">
        <v>1</v>
      </c>
      <c r="E75" s="200" t="s">
        <v>128</v>
      </c>
      <c r="F75" s="200"/>
      <c r="G75" s="159">
        <v>0</v>
      </c>
      <c r="H75" s="200" t="s">
        <v>133</v>
      </c>
      <c r="I75" s="200"/>
      <c r="J75" s="156">
        <v>0</v>
      </c>
      <c r="K75" s="200" t="s">
        <v>158</v>
      </c>
      <c r="L75" s="200"/>
      <c r="M75" s="161">
        <v>0</v>
      </c>
      <c r="N75" s="62"/>
      <c r="O75" s="9"/>
    </row>
    <row r="76" spans="2:15" s="51" customFormat="1" ht="18.75" customHeight="1">
      <c r="B76" s="204" t="s">
        <v>145</v>
      </c>
      <c r="C76" s="199"/>
      <c r="D76" s="157">
        <v>0</v>
      </c>
      <c r="E76" s="199" t="s">
        <v>129</v>
      </c>
      <c r="F76" s="199"/>
      <c r="G76" s="157">
        <v>0</v>
      </c>
      <c r="H76" s="199" t="s">
        <v>136</v>
      </c>
      <c r="I76" s="199"/>
      <c r="J76" s="157">
        <v>0</v>
      </c>
      <c r="K76" s="199" t="s">
        <v>143</v>
      </c>
      <c r="L76" s="199"/>
      <c r="M76" s="162">
        <v>0</v>
      </c>
      <c r="N76" s="62"/>
      <c r="O76" s="9"/>
    </row>
    <row r="77" spans="2:15" s="51" customFormat="1" ht="18.75" customHeight="1">
      <c r="B77" s="204" t="s">
        <v>146</v>
      </c>
      <c r="C77" s="199"/>
      <c r="D77" s="157">
        <v>0</v>
      </c>
      <c r="E77" s="199" t="s">
        <v>130</v>
      </c>
      <c r="F77" s="199"/>
      <c r="G77" s="157">
        <v>0</v>
      </c>
      <c r="H77" s="199" t="s">
        <v>160</v>
      </c>
      <c r="I77" s="199"/>
      <c r="J77" s="160">
        <v>0</v>
      </c>
      <c r="K77" s="199" t="s">
        <v>162</v>
      </c>
      <c r="L77" s="199"/>
      <c r="M77" s="162">
        <v>0</v>
      </c>
      <c r="N77" s="62"/>
      <c r="O77" s="9"/>
    </row>
    <row r="78" spans="2:15" s="51" customFormat="1" ht="18.75" customHeight="1">
      <c r="B78" s="204" t="s">
        <v>147</v>
      </c>
      <c r="C78" s="199"/>
      <c r="D78" s="157">
        <v>0</v>
      </c>
      <c r="E78" s="199" t="s">
        <v>131</v>
      </c>
      <c r="F78" s="199"/>
      <c r="G78" s="157">
        <v>0</v>
      </c>
      <c r="H78" s="199" t="s">
        <v>161</v>
      </c>
      <c r="I78" s="199"/>
      <c r="J78" s="157">
        <v>0</v>
      </c>
      <c r="K78" s="199" t="s">
        <v>159</v>
      </c>
      <c r="L78" s="199"/>
      <c r="M78" s="162">
        <v>0</v>
      </c>
      <c r="N78" s="62"/>
      <c r="O78" s="9"/>
    </row>
    <row r="79" spans="2:15" s="51" customFormat="1" ht="18.75" customHeight="1">
      <c r="B79" s="204" t="s">
        <v>148</v>
      </c>
      <c r="C79" s="199"/>
      <c r="D79" s="157">
        <v>0</v>
      </c>
      <c r="E79" s="199" t="s">
        <v>134</v>
      </c>
      <c r="F79" s="199"/>
      <c r="G79" s="157">
        <v>0</v>
      </c>
      <c r="H79" s="199" t="s">
        <v>138</v>
      </c>
      <c r="I79" s="199"/>
      <c r="J79" s="160">
        <v>0</v>
      </c>
      <c r="K79" s="199" t="s">
        <v>142</v>
      </c>
      <c r="L79" s="199"/>
      <c r="M79" s="162">
        <v>0</v>
      </c>
      <c r="N79" s="62"/>
      <c r="O79" s="9"/>
    </row>
    <row r="80" spans="2:15" s="51" customFormat="1" ht="18.75" customHeight="1">
      <c r="B80" s="204" t="s">
        <v>113</v>
      </c>
      <c r="C80" s="199"/>
      <c r="D80" s="157">
        <v>0</v>
      </c>
      <c r="E80" s="199" t="s">
        <v>135</v>
      </c>
      <c r="F80" s="199"/>
      <c r="G80" s="157">
        <v>0</v>
      </c>
      <c r="H80" s="199" t="s">
        <v>139</v>
      </c>
      <c r="I80" s="199"/>
      <c r="J80" s="160">
        <v>0</v>
      </c>
      <c r="K80" s="199" t="s">
        <v>127</v>
      </c>
      <c r="L80" s="199"/>
      <c r="M80" s="162">
        <v>0</v>
      </c>
      <c r="N80" s="62"/>
      <c r="O80" s="9"/>
    </row>
    <row r="81" spans="2:15" s="51" customFormat="1" ht="18.75" customHeight="1">
      <c r="B81" s="204" t="s">
        <v>122</v>
      </c>
      <c r="C81" s="199"/>
      <c r="D81" s="157">
        <v>0</v>
      </c>
      <c r="E81" s="199" t="s">
        <v>132</v>
      </c>
      <c r="F81" s="199"/>
      <c r="G81" s="157">
        <v>0</v>
      </c>
      <c r="H81" s="199" t="s">
        <v>140</v>
      </c>
      <c r="I81" s="199"/>
      <c r="J81" s="157">
        <v>0</v>
      </c>
      <c r="K81" s="199" t="s">
        <v>187</v>
      </c>
      <c r="L81" s="199"/>
      <c r="M81" s="162">
        <v>0</v>
      </c>
      <c r="N81" s="62"/>
      <c r="O81" s="169"/>
    </row>
    <row r="82" spans="2:15" s="51" customFormat="1" ht="18.75" customHeight="1">
      <c r="B82" s="208" t="s">
        <v>123</v>
      </c>
      <c r="C82" s="173"/>
      <c r="D82" s="158">
        <v>0</v>
      </c>
      <c r="E82" s="173" t="s">
        <v>137</v>
      </c>
      <c r="F82" s="173"/>
      <c r="G82" s="158">
        <v>0</v>
      </c>
      <c r="H82" s="173" t="s">
        <v>141</v>
      </c>
      <c r="I82" s="173"/>
      <c r="J82" s="158">
        <v>0</v>
      </c>
      <c r="K82" s="173"/>
      <c r="L82" s="173"/>
      <c r="M82" s="163"/>
      <c r="N82" s="62"/>
      <c r="O82" s="9"/>
    </row>
    <row r="83" spans="10:15" s="51" customFormat="1" ht="14.25" customHeight="1">
      <c r="J83" s="149"/>
      <c r="K83" s="148"/>
      <c r="L83" s="85"/>
      <c r="M83" s="86"/>
      <c r="N83" s="62"/>
      <c r="O83" s="9"/>
    </row>
    <row r="84" spans="2:15" s="51" customFormat="1" ht="11.25">
      <c r="B84" s="10" t="s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21" t="s">
        <v>197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7"/>
    </row>
    <row r="86" spans="2:15" s="51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1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1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1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1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1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1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1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1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1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1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1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1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1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1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2018-09-07T03:44:44Z</dcterms:modified>
  <cp:category/>
  <cp:version/>
  <cp:contentType/>
  <cp:contentStatus/>
</cp:coreProperties>
</file>