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<sst xmlns="http://schemas.openxmlformats.org/spreadsheetml/2006/main" count="229" uniqueCount="215">
  <si>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</si>
  <si>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</si>
  <si>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</si>
  <si>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</si>
  <si>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</si>
  <si>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</si>
  <si>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</si>
  <si>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</si>
  <si>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</si>
  <si>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</si>
  <si>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</si>
  <si>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</si>
  <si>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</si>
  <si>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</si>
  <si>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</si>
  <si>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</si>
  <si>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</si>
  <si>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</si>
  <si>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</si>
  <si>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</si>
  <si>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</si>
  <si>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</si>
  <si>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</si>
  <si>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</si>
  <si>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</si>
  <si>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</si>
  <si>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</si>
  <si>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</si>
  <si>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</si>
  <si>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</si>
  <si>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</si>
  <si>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</si>
  <si>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</si>
  <si>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</si>
  <si>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</si>
  <si>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</si>
  <si>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</si>
  <si>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</si>
  <si>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</si>
  <si>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</si>
  <si>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</si>
  <si>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</si>
  <si>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</si>
  <si>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</si>
  <si>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</si>
  <si>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</si>
  <si>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</si>
  <si>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</si>
  <si>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</si>
  <si>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</si>
  <si>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</si>
  <si>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</si>
  <si>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</si>
  <si>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</si>
  <si>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</si>
  <si>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</si>
  <si>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</si>
  <si>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</si>
  <si>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</si>
  <si>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</si>
  <si>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</si>
  <si>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</si>
  <si>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</si>
  <si>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</si>
  <si>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</si>
  <si>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</si>
  <si>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</si>
  <si>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</si>
  <si>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</si>
  <si>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</si>
  <si>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</si>
  <si>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</si>
  <si>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</si>
  <si>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</si>
  <si>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</si>
  <si>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</si>
  <si>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</si>
  <si>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</si>
  <si>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</si>
  <si>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</si>
  <si>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</si>
  <si>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</si>
  <si>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</si>
  <si>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</si>
  <si>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</si>
  <si>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</si>
  <si>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</si>
  <si>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</si>
  <si>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</si>
  <si>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</si>
  <si>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</si>
  <si>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</si>
  <si>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</si>
  <si>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</si>
  <si>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</si>
  <si>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</si>
  <si>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</si>
  <si>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</si>
  <si>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</si>
  <si>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</si>
  <si>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</si>
  <si>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</si>
  <si>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</si>
  <si>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</si>
  <si>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</si>
  <si>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</si>
  <si>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</si>
  <si>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</si>
  <si>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</si>
  <si>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</si>
  <si>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</si>
  <si>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</si>
  <si>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</si>
  <si>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</si>
  <si>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</si>
  <si>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</si>
  <si>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</si>
  <si>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</si>
  <si>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</si>
  <si>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</si>
  <si>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</si>
  <si>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</si>
  <si>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</si>
  <si>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</si>
  <si>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</si>
  <si>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</si>
  <si>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</si>
  <si>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</si>
  <si>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</si>
  <si>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</si>
  <si>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</si>
  <si>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</si>
  <si>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</si>
  <si>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</si>
  <si>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</si>
  <si>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</si>
  <si>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</si>
  <si>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</si>
  <si>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</si>
  <si>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</si>
  <si>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</si>
  <si>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</si>
  <si>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</si>
  <si>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</si>
  <si>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</si>
  <si>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</si>
  <si>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</si>
  <si>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</si>
  <si>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</si>
  <si>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</si>
  <si>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</si>
  <si>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</si>
  <si>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</si>
  <si>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</si>
  <si>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</si>
  <si>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</si>
  <si>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</si>
  <si>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</si>
  <si>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</si>
  <si>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</si>
  <si>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</si>
  <si>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</si>
  <si>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</si>
  <si>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</si>
  <si>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</si>
  <si>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</si>
  <si>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</si>
  <si>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</si>
  <si>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</si>
  <si>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</si>
  <si>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</si>
  <si>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</si>
  <si>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</si>
  <si>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</si>
  <si>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</si>
  <si>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</si>
  <si>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</si>
  <si>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</si>
  <si>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</si>
  <si>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</si>
  <si>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</si>
  <si>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</si>
  <si>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</si>
  <si>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</si>
  <si>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</si>
  <si>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</si>
  <si>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</si>
  <si>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</si>
  <si>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</si>
  <si>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</si>
  <si>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</si>
  <si>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</si>
  <si>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</si>
  <si>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</si>
  <si>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</si>
  <si>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</si>
  <si>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I</t>
  </si>
  <si>
    <t>김부진</t>
  </si>
  <si>
    <t>/ / / / /</t>
  </si>
  <si>
    <t>/ / / / /</t>
  </si>
  <si>
    <t>W</t>
  </si>
  <si>
    <t>BLG</t>
  </si>
  <si>
    <t xml:space="preserve">월령으로 인한 방풍막 분리 </t>
  </si>
  <si>
    <t>20s/65k 20s/45k 20s/30k 30s/30k 45s/30k</t>
  </si>
  <si>
    <t>SW</t>
  </si>
  <si>
    <t>40s/33k 52s/30k 60s/23k 60s/16k</t>
  </si>
  <si>
    <t>E_034752</t>
  </si>
  <si>
    <t xml:space="preserve"> E_034752 IC down으로 해당 파일 존재 않음. </t>
  </si>
  <si>
    <t>S_034762:T</t>
  </si>
  <si>
    <t>S_034767:N</t>
  </si>
  <si>
    <t>S_034787:T</t>
  </si>
  <si>
    <t>BLG Nomal Mode Last Number 737</t>
  </si>
  <si>
    <t>[19:35] 높은 습도로 돔셔터닺고 대기</t>
  </si>
  <si>
    <t>ALL</t>
  </si>
  <si>
    <t>SITE SEEING: 0.00 / 0.00 / 0.00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</si>
</sst>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94" fillId="34" borderId="13" xfId="0" applyNumberFormat="1" applyFont="1" applyFill="1" applyBorder="1" applyAlignment="1">
      <alignment horizontal="center" vertical="center"/>
    </xf>
    <xf numFmtId="0" fontId="94" fillId="35" borderId="14" xfId="0" applyFont="1" applyFill="1" applyBorder="1" applyAlignment="1">
      <alignment horizontal="center" vertical="center"/>
    </xf>
    <xf numFmtId="183" fontId="94" fillId="35" borderId="15" xfId="0" applyNumberFormat="1" applyFont="1" applyFill="1" applyBorder="1" applyAlignment="1">
      <alignment horizontal="center" vertical="center"/>
    </xf>
    <xf numFmtId="184" fontId="94" fillId="35" borderId="16" xfId="0" applyNumberFormat="1" applyFont="1" applyFill="1" applyBorder="1" applyAlignment="1">
      <alignment horizontal="center" vertical="center"/>
    </xf>
    <xf numFmtId="184" fontId="94" fillId="35" borderId="17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5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20" fontId="94" fillId="0" borderId="23" xfId="0" applyNumberFormat="1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5" xfId="0" applyFont="1" applyFill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vertical="center"/>
    </xf>
    <xf numFmtId="0" fontId="104" fillId="0" borderId="27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7" xfId="0" applyFont="1" applyFill="1" applyBorder="1" applyAlignment="1">
      <alignment/>
    </xf>
    <xf numFmtId="0" fontId="97" fillId="0" borderId="28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 wrapText="1"/>
    </xf>
    <xf numFmtId="0" fontId="96" fillId="0" borderId="33" xfId="0" applyFont="1" applyBorder="1" applyAlignment="1">
      <alignment horizontal="center"/>
    </xf>
    <xf numFmtId="0" fontId="94" fillId="0" borderId="31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187" fontId="105" fillId="36" borderId="10" xfId="0" applyNumberFormat="1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0" fontId="100" fillId="0" borderId="31" xfId="0" applyFont="1" applyFill="1" applyBorder="1" applyAlignment="1">
      <alignment horizontal="center" vertical="center"/>
    </xf>
    <xf numFmtId="49" fontId="94" fillId="0" borderId="35" xfId="0" applyNumberFormat="1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183" fontId="94" fillId="34" borderId="38" xfId="0" applyNumberFormat="1" applyFont="1" applyFill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183" fontId="94" fillId="35" borderId="40" xfId="0" applyNumberFormat="1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0" borderId="43" xfId="0" applyNumberFormat="1" applyFont="1" applyFill="1" applyBorder="1" applyAlignment="1">
      <alignment horizontal="center" vertical="center"/>
    </xf>
    <xf numFmtId="0" fontId="94" fillId="0" borderId="44" xfId="0" applyFont="1" applyFill="1" applyBorder="1" applyAlignment="1">
      <alignment horizontal="center" vertical="center"/>
    </xf>
    <xf numFmtId="183" fontId="94" fillId="37" borderId="11" xfId="0" applyNumberFormat="1" applyFont="1" applyFill="1" applyBorder="1" applyAlignment="1">
      <alignment horizontal="center" vertical="center"/>
    </xf>
    <xf numFmtId="183" fontId="94" fillId="37" borderId="45" xfId="0" applyNumberFormat="1" applyFont="1" applyFill="1" applyBorder="1" applyAlignment="1">
      <alignment horizontal="center" vertical="center"/>
    </xf>
    <xf numFmtId="183" fontId="94" fillId="37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5" borderId="51" xfId="0" applyNumberFormat="1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vertical="center"/>
    </xf>
    <xf numFmtId="0" fontId="94" fillId="35" borderId="52" xfId="0" applyFont="1" applyFill="1" applyBorder="1" applyAlignment="1">
      <alignment horizontal="center" vertical="center"/>
    </xf>
    <xf numFmtId="1" fontId="94" fillId="0" borderId="53" xfId="0" applyNumberFormat="1" applyFont="1" applyFill="1" applyBorder="1" applyAlignment="1">
      <alignment horizontal="center" vertical="center"/>
    </xf>
    <xf numFmtId="1" fontId="94" fillId="35" borderId="14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87" fontId="94" fillId="36" borderId="54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5" xfId="0" applyNumberFormat="1" applyFont="1" applyFill="1" applyBorder="1" applyAlignment="1">
      <alignment horizontal="center" vertical="center"/>
    </xf>
    <xf numFmtId="193" fontId="106" fillId="34" borderId="13" xfId="0" applyNumberFormat="1" applyFont="1" applyFill="1" applyBorder="1" applyAlignment="1">
      <alignment horizontal="center" vertical="center"/>
    </xf>
    <xf numFmtId="193" fontId="106" fillId="34" borderId="56" xfId="0" applyNumberFormat="1" applyFont="1" applyFill="1" applyBorder="1" applyAlignment="1">
      <alignment horizontal="center" vertical="center"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 wrapText="1"/>
    </xf>
    <xf numFmtId="193" fontId="106" fillId="34" borderId="61" xfId="0" applyNumberFormat="1" applyFont="1" applyFill="1" applyBorder="1" applyAlignment="1" quotePrefix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" fontId="109" fillId="0" borderId="13" xfId="0" applyNumberFormat="1" applyFont="1" applyFill="1" applyBorder="1" applyAlignment="1">
      <alignment horizontal="center" vertical="center"/>
    </xf>
    <xf numFmtId="183" fontId="6" fillId="37" borderId="11" xfId="0" applyNumberFormat="1" applyFont="1" applyFill="1" applyBorder="1" applyAlignment="1">
      <alignment horizontal="center" vertical="center"/>
    </xf>
    <xf numFmtId="193" fontId="25" fillId="34" borderId="64" xfId="0" applyNumberFormat="1" applyFont="1" applyFill="1" applyBorder="1" applyAlignment="1">
      <alignment horizontal="center" vertical="center"/>
    </xf>
    <xf numFmtId="184" fontId="6" fillId="35" borderId="16" xfId="0" applyNumberFormat="1" applyFont="1" applyFill="1" applyBorder="1" applyAlignment="1">
      <alignment horizontal="center" vertical="center"/>
    </xf>
    <xf numFmtId="189" fontId="8" fillId="34" borderId="32" xfId="0" applyNumberFormat="1" applyFont="1" applyFill="1" applyBorder="1" applyAlignment="1">
      <alignment horizontal="center" vertical="center"/>
    </xf>
    <xf numFmtId="1" fontId="109" fillId="0" borderId="34" xfId="0" applyNumberFormat="1" applyFont="1" applyFill="1" applyBorder="1" applyAlignment="1">
      <alignment horizontal="center" vertical="center"/>
    </xf>
    <xf numFmtId="183" fontId="94" fillId="0" borderId="0" xfId="0" applyNumberFormat="1" applyFont="1" applyAlignment="1">
      <alignment vertical="center"/>
    </xf>
    <xf numFmtId="0" fontId="90" fillId="0" borderId="0" xfId="0" applyFont="1" applyAlignment="1">
      <alignment horizontal="left"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3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40" borderId="1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20" fontId="6" fillId="34" borderId="68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" fontId="6" fillId="34" borderId="69" xfId="0" applyNumberFormat="1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85" fontId="8" fillId="34" borderId="71" xfId="0" applyNumberFormat="1" applyFont="1" applyFill="1" applyBorder="1" applyAlignment="1">
      <alignment horizontal="center" vertical="center"/>
    </xf>
    <xf numFmtId="183" fontId="94" fillId="34" borderId="11" xfId="0" applyNumberFormat="1" applyFont="1" applyFill="1" applyBorder="1" applyAlignment="1">
      <alignment horizontal="center" vertical="center"/>
    </xf>
    <xf numFmtId="1" fontId="94" fillId="34" borderId="11" xfId="0" applyNumberFormat="1" applyFont="1" applyFill="1" applyBorder="1" applyAlignment="1">
      <alignment horizontal="center" vertical="center"/>
    </xf>
    <xf numFmtId="183" fontId="94" fillId="37" borderId="72" xfId="0" applyNumberFormat="1" applyFont="1" applyFill="1" applyBorder="1" applyAlignment="1">
      <alignment horizontal="center" vertical="center"/>
    </xf>
    <xf numFmtId="183" fontId="94" fillId="34" borderId="73" xfId="0" applyNumberFormat="1" applyFont="1" applyFill="1" applyBorder="1" applyAlignment="1">
      <alignment horizontal="center" vertical="center"/>
    </xf>
    <xf numFmtId="183" fontId="94" fillId="39" borderId="74" xfId="0" applyNumberFormat="1" applyFont="1" applyFill="1" applyBorder="1" applyAlignment="1">
      <alignment horizontal="center" vertical="center"/>
    </xf>
    <xf numFmtId="1" fontId="94" fillId="34" borderId="13" xfId="0" applyNumberFormat="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20" fontId="109" fillId="0" borderId="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183" fontId="94" fillId="38" borderId="75" xfId="0" applyNumberFormat="1" applyFont="1" applyFill="1" applyBorder="1" applyAlignment="1">
      <alignment horizontal="center" vertical="center"/>
    </xf>
    <xf numFmtId="0" fontId="95" fillId="0" borderId="76" xfId="0" applyFont="1" applyBorder="1" applyAlignment="1">
      <alignment horizontal="center" vertical="center"/>
    </xf>
    <xf numFmtId="0" fontId="95" fillId="0" borderId="77" xfId="0" applyFont="1" applyBorder="1" applyAlignment="1">
      <alignment horizontal="center" vertical="center"/>
    </xf>
    <xf numFmtId="0" fontId="95" fillId="0" borderId="78" xfId="0" applyFont="1" applyBorder="1" applyAlignment="1">
      <alignment horizontal="center" vertical="center"/>
    </xf>
    <xf numFmtId="0" fontId="99" fillId="6" borderId="31" xfId="0" applyFont="1" applyFill="1" applyBorder="1" applyAlignment="1">
      <alignment horizontal="center" vertical="center"/>
    </xf>
    <xf numFmtId="0" fontId="99" fillId="6" borderId="18" xfId="0" applyFont="1" applyFill="1" applyBorder="1" applyAlignment="1">
      <alignment horizontal="center" vertical="center"/>
    </xf>
    <xf numFmtId="0" fontId="99" fillId="6" borderId="79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0" fontId="95" fillId="0" borderId="80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10" fillId="41" borderId="31" xfId="0" applyNumberFormat="1" applyFont="1" applyFill="1" applyBorder="1" applyAlignment="1">
      <alignment vertical="center" wrapText="1"/>
    </xf>
    <xf numFmtId="0" fontId="110" fillId="41" borderId="18" xfId="0" applyNumberFormat="1" applyFont="1" applyFill="1" applyBorder="1" applyAlignment="1">
      <alignment vertical="center" wrapText="1"/>
    </xf>
    <xf numFmtId="0" fontId="111" fillId="41" borderId="31" xfId="0" applyNumberFormat="1" applyFont="1" applyFill="1" applyBorder="1" applyAlignment="1">
      <alignment vertical="center" wrapText="1"/>
    </xf>
    <xf numFmtId="0" fontId="111" fillId="41" borderId="18" xfId="0" applyNumberFormat="1" applyFont="1" applyFill="1" applyBorder="1" applyAlignment="1">
      <alignment vertical="center" wrapText="1"/>
    </xf>
    <xf numFmtId="196" fontId="105" fillId="34" borderId="31" xfId="0" applyNumberFormat="1" applyFont="1" applyFill="1" applyBorder="1" applyAlignment="1">
      <alignment horizontal="center" vertical="center"/>
    </xf>
    <xf numFmtId="196" fontId="105" fillId="34" borderId="18" xfId="0" applyNumberFormat="1" applyFont="1" applyFill="1" applyBorder="1" applyAlignment="1">
      <alignment horizontal="center" vertical="center"/>
    </xf>
    <xf numFmtId="0" fontId="103" fillId="0" borderId="62" xfId="0" applyFont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2" xfId="0" applyFont="1" applyFill="1" applyBorder="1" applyAlignment="1">
      <alignment horizontal="center" vertical="center" wrapText="1"/>
    </xf>
    <xf numFmtId="0" fontId="102" fillId="0" borderId="83" xfId="0" applyFont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/>
    </xf>
    <xf numFmtId="0" fontId="102" fillId="0" borderId="85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0" fontId="102" fillId="0" borderId="87" xfId="0" applyFont="1" applyBorder="1" applyAlignment="1">
      <alignment horizontal="center" vertical="center"/>
    </xf>
    <xf numFmtId="0" fontId="94" fillId="42" borderId="88" xfId="33" applyNumberFormat="1" applyFont="1" applyFill="1" applyBorder="1" applyAlignment="1">
      <alignment horizontal="left" vertical="center"/>
      <protection/>
    </xf>
    <xf numFmtId="0" fontId="94" fillId="42" borderId="0" xfId="33" applyNumberFormat="1" applyFont="1" applyFill="1" applyBorder="1" applyAlignment="1">
      <alignment horizontal="left" vertical="center"/>
      <protection/>
    </xf>
    <xf numFmtId="0" fontId="94" fillId="42" borderId="89" xfId="33" applyNumberFormat="1" applyFont="1" applyFill="1" applyBorder="1" applyAlignment="1">
      <alignment horizontal="left" vertical="center"/>
      <protection/>
    </xf>
    <xf numFmtId="0" fontId="103" fillId="0" borderId="61" xfId="0" applyFont="1" applyBorder="1" applyAlignment="1">
      <alignment horizontal="center" vertical="center" wrapText="1"/>
    </xf>
    <xf numFmtId="0" fontId="99" fillId="0" borderId="90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103" fillId="0" borderId="60" xfId="0" applyFont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/>
    </xf>
    <xf numFmtId="0" fontId="99" fillId="0" borderId="80" xfId="0" applyFont="1" applyFill="1" applyBorder="1" applyAlignment="1">
      <alignment horizontal="center" vertical="center"/>
    </xf>
    <xf numFmtId="0" fontId="99" fillId="0" borderId="91" xfId="0" applyFont="1" applyFill="1" applyBorder="1" applyAlignment="1">
      <alignment horizontal="center" vertical="center"/>
    </xf>
    <xf numFmtId="14" fontId="104" fillId="0" borderId="83" xfId="0" applyNumberFormat="1" applyFont="1" applyBorder="1" applyAlignment="1">
      <alignment horizontal="left" vertical="center"/>
    </xf>
    <xf numFmtId="0" fontId="104" fillId="0" borderId="84" xfId="0" applyNumberFormat="1" applyFont="1" applyBorder="1" applyAlignment="1">
      <alignment horizontal="left" vertical="center"/>
    </xf>
    <xf numFmtId="0" fontId="104" fillId="0" borderId="85" xfId="0" applyNumberFormat="1" applyFont="1" applyBorder="1" applyAlignment="1">
      <alignment horizontal="left" vertical="center"/>
    </xf>
    <xf numFmtId="0" fontId="112" fillId="0" borderId="81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92" xfId="0" applyNumberFormat="1" applyFont="1" applyBorder="1" applyAlignment="1">
      <alignment horizontal="left" vertical="center"/>
    </xf>
    <xf numFmtId="0" fontId="104" fillId="0" borderId="81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92" xfId="0" applyNumberFormat="1" applyFont="1" applyBorder="1" applyAlignment="1">
      <alignment horizontal="left" vertical="center"/>
    </xf>
    <xf numFmtId="0" fontId="103" fillId="0" borderId="93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94" xfId="0" applyNumberFormat="1" applyFont="1" applyBorder="1" applyAlignment="1">
      <alignment horizontal="left" vertical="center"/>
    </xf>
    <xf numFmtId="0" fontId="28" fillId="0" borderId="95" xfId="0" applyNumberFormat="1" applyFont="1" applyBorder="1" applyAlignment="1">
      <alignment horizontal="left" vertical="center"/>
    </xf>
    <xf numFmtId="0" fontId="109" fillId="42" borderId="88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89" xfId="33" applyNumberFormat="1" applyFont="1" applyFill="1" applyBorder="1" applyAlignment="1">
      <alignment horizontal="left" vertical="center"/>
      <protection/>
    </xf>
    <xf numFmtId="0" fontId="103" fillId="0" borderId="96" xfId="0" applyFont="1" applyBorder="1" applyAlignment="1">
      <alignment horizontal="center" vertical="center" wrapText="1"/>
    </xf>
    <xf numFmtId="0" fontId="26" fillId="41" borderId="31" xfId="0" applyNumberFormat="1" applyFont="1" applyFill="1" applyBorder="1" applyAlignment="1">
      <alignment vertical="center" wrapText="1"/>
    </xf>
    <xf numFmtId="0" fontId="26" fillId="41" borderId="18" xfId="0" applyNumberFormat="1" applyFont="1" applyFill="1" applyBorder="1" applyAlignment="1">
      <alignment vertical="center" wrapText="1"/>
    </xf>
    <xf numFmtId="20" fontId="94" fillId="0" borderId="97" xfId="0" applyNumberFormat="1" applyFont="1" applyBorder="1" applyAlignment="1">
      <alignment horizontal="center" vertical="center"/>
    </xf>
    <xf numFmtId="20" fontId="94" fillId="0" borderId="98" xfId="0" applyNumberFormat="1" applyFont="1" applyBorder="1" applyAlignment="1">
      <alignment horizontal="center" vertical="center"/>
    </xf>
    <xf numFmtId="20" fontId="94" fillId="0" borderId="99" xfId="0" applyNumberFormat="1" applyFont="1" applyBorder="1" applyAlignment="1">
      <alignment horizontal="center" vertical="center"/>
    </xf>
    <xf numFmtId="49" fontId="27" fillId="34" borderId="31" xfId="0" applyNumberFormat="1" applyFont="1" applyFill="1" applyBorder="1" applyAlignment="1">
      <alignment horizontal="center" vertical="center" wrapText="1"/>
    </xf>
    <xf numFmtId="49" fontId="27" fillId="34" borderId="66" xfId="0" applyNumberFormat="1" applyFont="1" applyFill="1" applyBorder="1" applyAlignment="1">
      <alignment horizontal="center" vertical="center" wrapText="1"/>
    </xf>
    <xf numFmtId="49" fontId="27" fillId="34" borderId="100" xfId="0" applyNumberFormat="1" applyFont="1" applyFill="1" applyBorder="1" applyAlignment="1">
      <alignment horizontal="center" vertical="center" wrapText="1"/>
    </xf>
    <xf numFmtId="49" fontId="27" fillId="34" borderId="18" xfId="0" applyNumberFormat="1" applyFont="1" applyFill="1" applyBorder="1" applyAlignment="1">
      <alignment horizontal="center" vertical="center" wrapText="1"/>
    </xf>
    <xf numFmtId="0" fontId="99" fillId="0" borderId="34" xfId="0" applyFont="1" applyFill="1" applyBorder="1" applyAlignment="1">
      <alignment horizontal="center" vertical="center" wrapText="1"/>
    </xf>
    <xf numFmtId="0" fontId="99" fillId="0" borderId="94" xfId="0" applyFont="1" applyFill="1" applyBorder="1" applyAlignment="1">
      <alignment horizontal="center" vertical="center" wrapText="1"/>
    </xf>
    <xf numFmtId="0" fontId="99" fillId="0" borderId="101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03" fillId="0" borderId="102" xfId="0" applyFont="1" applyBorder="1" applyAlignment="1">
      <alignment horizontal="center" vertical="center" wrapText="1"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1" fontId="6" fillId="40" borderId="1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6" fillId="42" borderId="107" xfId="33" applyNumberFormat="1" applyFont="1" applyFill="1" applyBorder="1" applyAlignment="1">
      <alignment horizontal="left" vertical="center"/>
      <protection/>
    </xf>
    <xf numFmtId="0" fontId="6" fillId="42" borderId="108" xfId="33" applyNumberFormat="1" applyFont="1" applyFill="1" applyBorder="1" applyAlignment="1">
      <alignment horizontal="left" vertical="center"/>
      <protection/>
    </xf>
    <xf numFmtId="0" fontId="6" fillId="0" borderId="13" xfId="0" applyFont="1" applyBorder="1" applyAlignment="1">
      <alignment horizontal="center" vertical="center"/>
    </xf>
    <xf numFmtId="183" fontId="6" fillId="34" borderId="13" xfId="0" applyNumberFormat="1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40" borderId="13" xfId="0" applyNumberFormat="1" applyFont="1" applyFill="1" applyBorder="1" applyAlignment="1">
      <alignment horizontal="center" vertical="center"/>
    </xf>
    <xf numFmtId="193" fontId="8" fillId="34" borderId="7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I58" sqref="I58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0"/>
      <c r="B1" s="11"/>
      <c r="C1" s="11"/>
      <c r="D1" s="11"/>
      <c r="E1" s="11"/>
      <c r="F1" s="11"/>
      <c r="G1" s="11"/>
      <c r="H1" s="10"/>
      <c r="I1" s="10"/>
      <c r="J1" s="10"/>
      <c r="K1" s="10"/>
    </row>
    <row r="2" spans="1:11" s="2" customFormat="1" ht="15.75" thickBot="1">
      <c r="A2" s="10"/>
      <c r="B2" s="12" t="s">
        <v>7</v>
      </c>
      <c r="C2" s="11"/>
      <c r="D2" s="11"/>
      <c r="E2" s="11"/>
      <c r="F2" s="11"/>
      <c r="G2" s="11"/>
      <c r="H2" s="10"/>
      <c r="I2" s="10"/>
      <c r="J2" s="10"/>
      <c r="K2" s="10"/>
    </row>
    <row r="3" spans="1:14" s="2" customFormat="1" ht="15.75" thickBot="1">
      <c r="A3" s="10"/>
      <c r="B3" s="16" t="s">
        <v>5</v>
      </c>
      <c r="C3" s="195">
        <v>43319</v>
      </c>
      <c r="D3" s="196"/>
      <c r="E3" s="11"/>
      <c r="F3" s="11"/>
      <c r="G3" s="11"/>
      <c r="H3" s="10"/>
      <c r="I3" s="10"/>
      <c r="J3" s="10"/>
      <c r="K3" s="83" t="s">
        <v>44</v>
      </c>
      <c r="L3" s="109">
        <f>(M31-(M32+M33))/M31*100</f>
        <v>25.396825396825385</v>
      </c>
      <c r="M3" s="84" t="s">
        <v>45</v>
      </c>
      <c r="N3" s="109">
        <f>(M31-M33)/M31*100</f>
        <v>100</v>
      </c>
    </row>
    <row r="4" spans="1:10" s="2" customFormat="1" ht="13.5" customHeight="1">
      <c r="A4" s="10"/>
      <c r="B4" s="16" t="s">
        <v>4</v>
      </c>
      <c r="C4" s="19" t="s">
        <v>197</v>
      </c>
      <c r="D4" s="19"/>
      <c r="E4" s="19"/>
      <c r="F4" s="19"/>
      <c r="G4" s="10"/>
      <c r="H4" s="10"/>
      <c r="I4" s="10"/>
      <c r="J4" s="10"/>
    </row>
    <row r="5" spans="1:11" s="2" customFormat="1" ht="13.5" customHeight="1" thickBot="1">
      <c r="A5" s="10"/>
      <c r="B5" s="16" t="s">
        <v>6</v>
      </c>
      <c r="C5" s="19" t="s">
        <v>188</v>
      </c>
      <c r="D5" s="11"/>
      <c r="E5" s="11"/>
      <c r="F5" s="11"/>
      <c r="G5" s="11"/>
      <c r="H5" s="10"/>
      <c r="I5" s="10"/>
      <c r="J5" s="10"/>
      <c r="K5" s="10"/>
    </row>
    <row r="6" spans="1:14" s="2" customFormat="1" ht="13.5" customHeight="1" thickBot="1">
      <c r="A6" s="10"/>
      <c r="B6" s="11"/>
      <c r="C6" s="11"/>
      <c r="D6" s="11"/>
      <c r="E6" s="11"/>
      <c r="F6" s="11"/>
      <c r="G6" s="11"/>
      <c r="H6" s="10"/>
      <c r="I6" s="10"/>
      <c r="J6" s="10"/>
      <c r="K6" s="10"/>
      <c r="L6" s="13" t="s">
        <v>39</v>
      </c>
      <c r="M6" s="14" t="s">
        <v>34</v>
      </c>
      <c r="N6" s="15" t="s">
        <v>32</v>
      </c>
    </row>
    <row r="7" spans="1:14" s="2" customFormat="1" ht="13.5" customHeight="1" thickBot="1">
      <c r="A7" s="10"/>
      <c r="B7" s="12" t="s">
        <v>15</v>
      </c>
      <c r="C7" s="11"/>
      <c r="D7" s="11"/>
      <c r="E7" s="11"/>
      <c r="F7" s="11"/>
      <c r="G7" s="11"/>
      <c r="H7" s="10"/>
      <c r="I7" s="10"/>
      <c r="J7" s="10"/>
      <c r="K7" s="10"/>
      <c r="L7" s="20">
        <v>0</v>
      </c>
      <c r="M7" s="52" t="s">
        <v>0</v>
      </c>
      <c r="N7" s="53" t="s">
        <v>38</v>
      </c>
    </row>
    <row r="8" spans="1:14" s="1" customFormat="1" ht="13.5" customHeight="1" thickBot="1">
      <c r="A8" s="11"/>
      <c r="B8" s="16"/>
      <c r="C8" s="141" t="s">
        <v>27</v>
      </c>
      <c r="D8" s="141" t="s">
        <v>28</v>
      </c>
      <c r="E8" s="141" t="s">
        <v>29</v>
      </c>
      <c r="F8" s="141" t="s">
        <v>30</v>
      </c>
      <c r="G8" s="142" t="s">
        <v>47</v>
      </c>
      <c r="H8" s="141" t="s">
        <v>26</v>
      </c>
      <c r="I8" s="143" t="s">
        <v>31</v>
      </c>
      <c r="J8" s="144" t="s">
        <v>34</v>
      </c>
      <c r="K8" s="11"/>
      <c r="L8" s="20">
        <v>1</v>
      </c>
      <c r="M8" s="52" t="s">
        <v>1</v>
      </c>
      <c r="N8" s="53" t="s">
        <v>174</v>
      </c>
    </row>
    <row r="9" spans="1:14" s="2" customFormat="1" ht="13.5" customHeight="1">
      <c r="A9" s="10"/>
      <c r="B9" s="16" t="s">
        <v>8</v>
      </c>
      <c r="C9" s="155">
        <v>0.7083333333333334</v>
      </c>
      <c r="D9" s="151">
        <v>1.87</v>
      </c>
      <c r="E9" s="151">
        <v>-0.35</v>
      </c>
      <c r="F9" s="151">
        <v>82.11</v>
      </c>
      <c r="G9" s="152" t="s">
        <v>204</v>
      </c>
      <c r="H9" s="151">
        <v>19.04</v>
      </c>
      <c r="I9" s="153">
        <v>17</v>
      </c>
      <c r="J9" s="154">
        <v>4</v>
      </c>
      <c r="K9" s="140"/>
      <c r="L9" s="20">
        <v>2</v>
      </c>
      <c r="M9" s="52" t="s">
        <v>2</v>
      </c>
      <c r="N9" s="53" t="s">
        <v>175</v>
      </c>
    </row>
    <row r="10" spans="1:15" s="255" customFormat="1" ht="13.5" customHeight="1">
      <c r="A10" s="251"/>
      <c r="B10" s="141" t="s">
        <v>46</v>
      </c>
      <c r="C10" s="155">
        <v>0.9375</v>
      </c>
      <c r="D10" s="151"/>
      <c r="E10" s="151">
        <v>-2.21</v>
      </c>
      <c r="F10" s="151">
        <v>98.56</v>
      </c>
      <c r="G10" s="152" t="s">
        <v>200</v>
      </c>
      <c r="H10" s="151">
        <v>13.85</v>
      </c>
      <c r="I10" s="251"/>
      <c r="J10" s="252">
        <v>4</v>
      </c>
      <c r="K10" s="251"/>
      <c r="L10" s="20">
        <v>4</v>
      </c>
      <c r="M10" s="52" t="s">
        <v>40</v>
      </c>
      <c r="N10" s="253" t="s">
        <v>111</v>
      </c>
      <c r="O10" s="254"/>
    </row>
    <row r="11" spans="1:15" s="255" customFormat="1" ht="13.5" customHeight="1" thickBot="1">
      <c r="A11" s="251"/>
      <c r="B11" s="259" t="s">
        <v>9</v>
      </c>
      <c r="C11" s="260">
        <v>0.14583333333333334</v>
      </c>
      <c r="D11" s="261"/>
      <c r="E11" s="261">
        <v>-1.75</v>
      </c>
      <c r="F11" s="261">
        <v>87.13</v>
      </c>
      <c r="G11" s="152" t="s">
        <v>200</v>
      </c>
      <c r="H11" s="261">
        <v>6.21</v>
      </c>
      <c r="I11" s="251"/>
      <c r="J11" s="262">
        <v>4</v>
      </c>
      <c r="K11" s="251"/>
      <c r="L11" s="20">
        <v>8</v>
      </c>
      <c r="M11" s="52" t="s">
        <v>3</v>
      </c>
      <c r="N11" s="253"/>
      <c r="O11" s="254"/>
    </row>
    <row r="12" spans="1:15" s="2" customFormat="1" ht="13.5" customHeight="1" thickBot="1">
      <c r="A12" s="10"/>
      <c r="B12" s="22" t="s">
        <v>14</v>
      </c>
      <c r="C12" s="23">
        <f>(24-C9)+C11</f>
        <v>23.4375</v>
      </c>
      <c r="D12" s="24">
        <f>AVERAGE(D9:D11)</f>
        <v>1.87</v>
      </c>
      <c r="E12" s="132">
        <f>AVERAGE(E9:E11)</f>
        <v>-1.4366666666666668</v>
      </c>
      <c r="F12" s="25">
        <f>AVERAGE(F9:F11)</f>
        <v>89.26666666666667</v>
      </c>
      <c r="G12" s="10"/>
      <c r="H12" s="26">
        <f>AVERAGE(H9:H11)</f>
        <v>13.033333333333333</v>
      </c>
      <c r="I12" s="10"/>
      <c r="J12" s="27">
        <f>AVERAGE(J9:J11)</f>
        <v>4</v>
      </c>
      <c r="K12" s="10"/>
      <c r="L12" s="17">
        <v>16</v>
      </c>
      <c r="M12" s="40" t="s">
        <v>33</v>
      </c>
      <c r="N12" s="18"/>
      <c r="O12" s="3"/>
    </row>
    <row r="13" spans="1:15" s="2" customFormat="1" ht="13.5" customHeight="1">
      <c r="A13" s="10"/>
      <c r="B13" s="11"/>
      <c r="C13" s="11"/>
      <c r="D13" s="11"/>
      <c r="E13" s="11"/>
      <c r="F13" s="11"/>
      <c r="G13" s="11"/>
      <c r="H13" s="10"/>
      <c r="I13" s="10"/>
      <c r="J13" s="10"/>
      <c r="K13" s="10"/>
      <c r="O13" s="3"/>
    </row>
    <row r="14" spans="1:14" s="2" customFormat="1" ht="15">
      <c r="A14" s="10"/>
      <c r="B14" s="12" t="s">
        <v>10</v>
      </c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</row>
    <row r="15" spans="1:14" s="2" customFormat="1" ht="13.5" customHeight="1">
      <c r="A15" s="10"/>
      <c r="B15" s="16"/>
      <c r="C15" s="28" t="s">
        <v>81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I15" s="29" t="s">
        <v>89</v>
      </c>
      <c r="J15" s="29" t="s">
        <v>90</v>
      </c>
      <c r="K15" s="29" t="s">
        <v>91</v>
      </c>
      <c r="L15" s="29" t="s">
        <v>92</v>
      </c>
      <c r="M15" s="29" t="s">
        <v>170</v>
      </c>
      <c r="N15" s="28" t="s">
        <v>83</v>
      </c>
    </row>
    <row r="16" spans="1:14" s="2" customFormat="1" ht="18.75" customHeight="1">
      <c r="A16" s="10"/>
      <c r="B16" s="44" t="s">
        <v>11</v>
      </c>
      <c r="C16" s="126" t="s">
        <v>82</v>
      </c>
      <c r="D16" s="126" t="s">
        <v>187</v>
      </c>
      <c r="E16" s="180" t="s">
        <v>201</v>
      </c>
      <c r="F16" s="126" t="s">
        <v>213</v>
      </c>
      <c r="G16" s="126"/>
      <c r="H16" s="126"/>
      <c r="I16" s="126"/>
      <c r="J16" s="126"/>
      <c r="K16" s="126"/>
      <c r="L16" s="126"/>
      <c r="M16" s="126"/>
      <c r="N16" s="126" t="s">
        <v>82</v>
      </c>
    </row>
    <row r="17" spans="1:14" s="2" customFormat="1" ht="13.5" customHeight="1">
      <c r="A17" s="10"/>
      <c r="B17" s="44" t="s">
        <v>25</v>
      </c>
      <c r="C17" s="155">
        <v>0.6458333333333334</v>
      </c>
      <c r="D17" s="155">
        <v>0.6479166666666667</v>
      </c>
      <c r="E17" s="172">
        <v>0.7048611111111112</v>
      </c>
      <c r="F17" s="172">
        <v>0.1451388888888889</v>
      </c>
      <c r="G17" s="137"/>
      <c r="H17" s="137"/>
      <c r="I17" s="137"/>
      <c r="J17" s="137"/>
      <c r="K17" s="137"/>
      <c r="L17" s="137"/>
      <c r="M17" s="137"/>
      <c r="N17" s="155">
        <v>0.14930555555555555</v>
      </c>
    </row>
    <row r="18" spans="1:14" s="2" customFormat="1" ht="13.5" customHeight="1">
      <c r="A18" s="10"/>
      <c r="B18" s="44" t="s">
        <v>12</v>
      </c>
      <c r="C18" s="163">
        <v>34736</v>
      </c>
      <c r="D18" s="156">
        <f>C18+1</f>
        <v>34737</v>
      </c>
      <c r="E18" s="173">
        <f>D19+1</f>
        <v>34751</v>
      </c>
      <c r="F18" s="173">
        <f>E19+1</f>
        <v>34822</v>
      </c>
      <c r="G18" s="173"/>
      <c r="H18" s="139"/>
      <c r="I18" s="139"/>
      <c r="J18" s="139"/>
      <c r="K18" s="139"/>
      <c r="L18" s="139"/>
      <c r="M18" s="139"/>
      <c r="N18" s="173">
        <f>F19+1</f>
        <v>34827</v>
      </c>
    </row>
    <row r="19" spans="1:14" s="2" customFormat="1" ht="13.5" customHeight="1" thickBot="1">
      <c r="A19" s="10"/>
      <c r="B19" s="45" t="s">
        <v>13</v>
      </c>
      <c r="C19" s="129"/>
      <c r="D19" s="163">
        <f>D18+13</f>
        <v>34750</v>
      </c>
      <c r="E19" s="177">
        <f>34821</f>
        <v>34821</v>
      </c>
      <c r="F19" s="177">
        <f>F18+4</f>
        <v>34826</v>
      </c>
      <c r="G19" s="177"/>
      <c r="H19" s="138"/>
      <c r="I19" s="138"/>
      <c r="J19" s="138"/>
      <c r="K19" s="138"/>
      <c r="L19" s="138"/>
      <c r="M19" s="138"/>
      <c r="N19" s="134"/>
    </row>
    <row r="20" spans="1:14" s="2" customFormat="1" ht="13.5" customHeight="1" thickBot="1">
      <c r="A20" s="10"/>
      <c r="B20" s="105" t="s">
        <v>171</v>
      </c>
      <c r="C20" s="106"/>
      <c r="D20" s="107">
        <f aca="true" t="shared" si="0" ref="D20:J20">IF(ISNUMBER(D18),D19-D18+1,"")</f>
        <v>14</v>
      </c>
      <c r="E20" s="30">
        <f>IF(ISNUMBER(E18),E19-E18+1,"")</f>
        <v>71</v>
      </c>
      <c r="F20" s="30">
        <f>IF(ISNUMBER(F18),F19-F18+1,"")</f>
        <v>5</v>
      </c>
      <c r="G20" s="30">
        <f t="shared" si="0"/>
      </c>
      <c r="H20" s="30">
        <f>IF(ISNUMBER(H18),H19-H18+1,"")</f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108">
        <f>IF(ISNUMBER(M18),M19-M18+1,"")</f>
      </c>
      <c r="N20" s="106"/>
    </row>
    <row r="21" spans="1:14" s="2" customFormat="1" ht="13.5" customHeight="1">
      <c r="A21" s="10"/>
      <c r="B21" s="11"/>
      <c r="C21" s="11"/>
      <c r="D21" s="31"/>
      <c r="E21" s="31"/>
      <c r="F21" s="128"/>
      <c r="G21" s="128"/>
      <c r="H21" s="135"/>
      <c r="I21" s="10"/>
      <c r="J21" s="10"/>
      <c r="K21" s="10"/>
      <c r="L21" s="10"/>
      <c r="M21" s="10"/>
      <c r="N21" s="10"/>
    </row>
    <row r="22" spans="1:14" s="2" customFormat="1" ht="15">
      <c r="A22" s="10"/>
      <c r="B22" s="182" t="s">
        <v>100</v>
      </c>
      <c r="C22" s="54" t="s">
        <v>101</v>
      </c>
      <c r="D22" s="55" t="s">
        <v>102</v>
      </c>
      <c r="E22" s="56" t="s">
        <v>103</v>
      </c>
      <c r="F22" s="236" t="s">
        <v>169</v>
      </c>
      <c r="G22" s="237"/>
      <c r="H22" s="238"/>
      <c r="I22" s="57" t="s">
        <v>101</v>
      </c>
      <c r="J22" s="55" t="s">
        <v>102</v>
      </c>
      <c r="K22" s="55" t="s">
        <v>103</v>
      </c>
      <c r="L22" s="236" t="s">
        <v>169</v>
      </c>
      <c r="M22" s="237"/>
      <c r="N22" s="238"/>
    </row>
    <row r="23" spans="1:14" s="2" customFormat="1" ht="18.75" customHeight="1">
      <c r="A23" s="10"/>
      <c r="B23" s="183"/>
      <c r="C23" s="156">
        <f>D18+5</f>
        <v>34742</v>
      </c>
      <c r="D23" s="156">
        <f>C23+4</f>
        <v>34746</v>
      </c>
      <c r="E23" s="157" t="s">
        <v>107</v>
      </c>
      <c r="F23" s="239" t="s">
        <v>203</v>
      </c>
      <c r="G23" s="240"/>
      <c r="H23" s="241"/>
      <c r="I23" s="164"/>
      <c r="J23" s="156"/>
      <c r="K23" s="157" t="s">
        <v>109</v>
      </c>
      <c r="L23" s="239" t="s">
        <v>198</v>
      </c>
      <c r="M23" s="240"/>
      <c r="N23" s="242"/>
    </row>
    <row r="24" spans="1:14" s="2" customFormat="1" ht="18.75" customHeight="1">
      <c r="A24" s="10"/>
      <c r="B24" s="183"/>
      <c r="C24" s="158"/>
      <c r="D24" s="158"/>
      <c r="E24" s="159" t="s">
        <v>108</v>
      </c>
      <c r="F24" s="239" t="s">
        <v>199</v>
      </c>
      <c r="G24" s="240"/>
      <c r="H24" s="241"/>
      <c r="I24" s="165"/>
      <c r="J24" s="166"/>
      <c r="K24" s="166" t="s">
        <v>110</v>
      </c>
      <c r="L24" s="239" t="s">
        <v>179</v>
      </c>
      <c r="M24" s="240"/>
      <c r="N24" s="242"/>
    </row>
    <row r="25" spans="1:14" s="2" customFormat="1" ht="18.75" customHeight="1">
      <c r="A25" s="10" t="s">
        <v>106</v>
      </c>
      <c r="B25" s="183"/>
      <c r="C25" s="156">
        <f>D23+1</f>
        <v>34747</v>
      </c>
      <c r="D25" s="156">
        <f>C25+3</f>
        <v>34750</v>
      </c>
      <c r="E25" s="157" t="s">
        <v>105</v>
      </c>
      <c r="F25" s="239" t="s">
        <v>205</v>
      </c>
      <c r="G25" s="240"/>
      <c r="H25" s="241"/>
      <c r="I25" s="164"/>
      <c r="J25" s="156"/>
      <c r="K25" s="157" t="s">
        <v>108</v>
      </c>
      <c r="L25" s="239" t="s">
        <v>179</v>
      </c>
      <c r="M25" s="240"/>
      <c r="N25" s="242"/>
    </row>
    <row r="26" spans="1:14" s="2" customFormat="1" ht="18.75" customHeight="1">
      <c r="A26" s="10"/>
      <c r="B26" s="184"/>
      <c r="C26" s="160"/>
      <c r="D26" s="160"/>
      <c r="E26" s="161" t="s">
        <v>196</v>
      </c>
      <c r="F26" s="239" t="s">
        <v>179</v>
      </c>
      <c r="G26" s="240"/>
      <c r="H26" s="241"/>
      <c r="I26" s="167"/>
      <c r="J26" s="157"/>
      <c r="K26" s="157" t="s">
        <v>104</v>
      </c>
      <c r="L26" s="239" t="s">
        <v>195</v>
      </c>
      <c r="M26" s="240"/>
      <c r="N26" s="242"/>
    </row>
    <row r="27" spans="1:14" s="2" customFormat="1" ht="13.5" customHeight="1">
      <c r="A27" s="10"/>
      <c r="B27" s="11"/>
      <c r="C27" s="11"/>
      <c r="D27" s="31"/>
      <c r="E27" s="31"/>
      <c r="F27" s="11"/>
      <c r="G27" s="11"/>
      <c r="H27" s="10"/>
      <c r="I27" s="10"/>
      <c r="J27" s="10"/>
      <c r="K27" s="10"/>
      <c r="L27" s="10"/>
      <c r="M27" s="10"/>
      <c r="N27" s="10"/>
    </row>
    <row r="28" spans="1:14" s="2" customFormat="1" ht="15.75" thickBot="1">
      <c r="A28" s="10"/>
      <c r="B28" s="12" t="s">
        <v>24</v>
      </c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10"/>
      <c r="N28" s="10"/>
    </row>
    <row r="29" spans="1:14" s="2" customFormat="1" ht="13.5" customHeight="1">
      <c r="A29" s="10"/>
      <c r="B29" s="79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35</v>
      </c>
      <c r="L29" s="88" t="s">
        <v>36</v>
      </c>
      <c r="M29" s="90" t="s">
        <v>37</v>
      </c>
      <c r="N29" s="95" t="s">
        <v>48</v>
      </c>
    </row>
    <row r="30" spans="1:14" s="2" customFormat="1" ht="13.5" customHeight="1">
      <c r="A30" s="10"/>
      <c r="B30" s="80" t="s">
        <v>178</v>
      </c>
      <c r="C30" s="174">
        <v>0.28402777777777777</v>
      </c>
      <c r="D30" s="130"/>
      <c r="E30" s="96"/>
      <c r="F30" s="96"/>
      <c r="G30" s="96"/>
      <c r="H30" s="96"/>
      <c r="I30" s="96"/>
      <c r="J30" s="96"/>
      <c r="K30" s="96"/>
      <c r="L30" s="97"/>
      <c r="M30" s="91">
        <f>SUM(C30:L30)</f>
        <v>0.28402777777777777</v>
      </c>
      <c r="N30" s="98">
        <v>0.15347222222222223</v>
      </c>
    </row>
    <row r="31" spans="1:14" s="2" customFormat="1" ht="13.5" customHeight="1">
      <c r="A31" s="10"/>
      <c r="B31" s="81" t="s">
        <v>41</v>
      </c>
      <c r="C31" s="175">
        <v>0.28402777777777777</v>
      </c>
      <c r="D31" s="21">
        <v>0.15347222222222223</v>
      </c>
      <c r="E31" s="21"/>
      <c r="F31" s="21"/>
      <c r="G31" s="21"/>
      <c r="H31" s="21"/>
      <c r="I31" s="21"/>
      <c r="J31" s="21"/>
      <c r="K31" s="21"/>
      <c r="L31" s="89"/>
      <c r="M31" s="92">
        <f>SUM(C31:L31)</f>
        <v>0.4375</v>
      </c>
      <c r="N31" s="145"/>
    </row>
    <row r="32" spans="1:15" s="2" customFormat="1" ht="13.5" customHeight="1">
      <c r="A32" s="10"/>
      <c r="B32" s="82" t="s">
        <v>42</v>
      </c>
      <c r="C32" s="176">
        <v>0.1729166666666667</v>
      </c>
      <c r="D32" s="101">
        <v>0.15347222222222223</v>
      </c>
      <c r="E32" s="101"/>
      <c r="F32" s="101"/>
      <c r="G32" s="101"/>
      <c r="H32" s="101"/>
      <c r="I32" s="101"/>
      <c r="J32" s="101"/>
      <c r="K32" s="101"/>
      <c r="L32" s="102"/>
      <c r="M32" s="103">
        <f>SUM(C32:L32)</f>
        <v>0.32638888888888895</v>
      </c>
      <c r="N32" s="94"/>
      <c r="O32" s="4"/>
    </row>
    <row r="33" spans="1:13" s="2" customFormat="1" ht="13.5" customHeight="1" thickBot="1">
      <c r="A33" s="10"/>
      <c r="B33" s="85" t="s">
        <v>43</v>
      </c>
      <c r="C33" s="181"/>
      <c r="D33" s="99"/>
      <c r="E33" s="99"/>
      <c r="F33" s="99"/>
      <c r="G33" s="99"/>
      <c r="H33" s="99"/>
      <c r="I33" s="99"/>
      <c r="J33" s="99"/>
      <c r="K33" s="99"/>
      <c r="L33" s="100"/>
      <c r="M33" s="93">
        <f>SUM(C33:L33)</f>
        <v>0</v>
      </c>
    </row>
    <row r="34" spans="1:14" s="2" customFormat="1" ht="13.5" customHeight="1">
      <c r="A34" s="10"/>
      <c r="B34" s="32"/>
      <c r="C34" s="178"/>
      <c r="D34" s="179"/>
      <c r="E34" s="178"/>
      <c r="F34" s="178"/>
      <c r="G34" s="178"/>
      <c r="H34" s="178"/>
      <c r="I34" s="178"/>
      <c r="J34" s="178"/>
      <c r="K34" s="178"/>
      <c r="L34" s="178"/>
      <c r="M34" s="178"/>
      <c r="N34" s="140"/>
    </row>
    <row r="35" spans="1:14" s="2" customFormat="1" ht="19.5" customHeight="1">
      <c r="A35" s="10"/>
      <c r="B35" s="188" t="s">
        <v>177</v>
      </c>
      <c r="C35" s="191" t="s">
        <v>206</v>
      </c>
      <c r="D35" s="192"/>
      <c r="E35" s="191" t="s">
        <v>208</v>
      </c>
      <c r="F35" s="192"/>
      <c r="G35" s="191" t="s">
        <v>209</v>
      </c>
      <c r="H35" s="192"/>
      <c r="I35" s="191" t="s">
        <v>210</v>
      </c>
      <c r="J35" s="192"/>
      <c r="K35" s="191"/>
      <c r="L35" s="192"/>
      <c r="M35" s="191"/>
      <c r="N35" s="192"/>
    </row>
    <row r="36" spans="1:14" s="2" customFormat="1" ht="19.5" customHeight="1">
      <c r="A36" s="10"/>
      <c r="B36" s="189"/>
      <c r="C36" s="191"/>
      <c r="D36" s="192"/>
      <c r="E36" s="191"/>
      <c r="F36" s="192"/>
      <c r="G36" s="193"/>
      <c r="H36" s="194"/>
      <c r="I36" s="193"/>
      <c r="J36" s="194"/>
      <c r="K36" s="193"/>
      <c r="L36" s="194"/>
      <c r="M36" s="193"/>
      <c r="N36" s="194"/>
    </row>
    <row r="37" spans="1:15" s="2" customFormat="1" ht="19.5" customHeight="1">
      <c r="A37" s="10"/>
      <c r="B37" s="189"/>
      <c r="C37" s="193"/>
      <c r="D37" s="194"/>
      <c r="E37" s="193"/>
      <c r="F37" s="194"/>
      <c r="G37" s="193"/>
      <c r="H37" s="194"/>
      <c r="I37" s="193"/>
      <c r="J37" s="194"/>
      <c r="K37" s="193"/>
      <c r="L37" s="194"/>
      <c r="M37" s="193"/>
      <c r="N37" s="194"/>
      <c r="O37" s="136"/>
    </row>
    <row r="38" spans="1:14" s="2" customFormat="1" ht="19.5" customHeight="1">
      <c r="A38" s="10"/>
      <c r="B38" s="189"/>
      <c r="C38" s="234"/>
      <c r="D38" s="235"/>
      <c r="E38" s="234"/>
      <c r="F38" s="235"/>
      <c r="G38" s="193"/>
      <c r="H38" s="194"/>
      <c r="I38" s="193"/>
      <c r="J38" s="194"/>
      <c r="K38" s="193"/>
      <c r="L38" s="194"/>
      <c r="M38" s="193"/>
      <c r="N38" s="194"/>
    </row>
    <row r="39" spans="1:14" s="2" customFormat="1" ht="19.5" customHeight="1">
      <c r="A39" s="10"/>
      <c r="B39" s="189"/>
      <c r="C39" s="193"/>
      <c r="D39" s="194"/>
      <c r="E39" s="193"/>
      <c r="F39" s="194"/>
      <c r="G39" s="193"/>
      <c r="H39" s="194"/>
      <c r="I39" s="193"/>
      <c r="J39" s="194"/>
      <c r="K39" s="193"/>
      <c r="L39" s="194"/>
      <c r="M39" s="193"/>
      <c r="N39" s="194"/>
    </row>
    <row r="40" spans="1:14" s="2" customFormat="1" ht="19.5" customHeight="1">
      <c r="A40" s="10"/>
      <c r="B40" s="189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0"/>
      <c r="B41" s="190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0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0"/>
    </row>
    <row r="43" spans="1:14" s="2" customFormat="1" ht="15">
      <c r="A43" s="10"/>
      <c r="B43" s="246" t="s">
        <v>176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</row>
    <row r="44" spans="1:14" s="2" customFormat="1" ht="12" customHeight="1">
      <c r="A44" s="10"/>
      <c r="B44" s="256" t="s">
        <v>214</v>
      </c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8"/>
    </row>
    <row r="45" spans="1:14" s="2" customFormat="1" ht="12" customHeight="1">
      <c r="A45" s="10"/>
      <c r="B45" s="206" t="s">
        <v>207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2"/>
    </row>
    <row r="46" spans="1:14" s="2" customFormat="1" ht="12" customHeight="1">
      <c r="A46" s="10"/>
      <c r="B46" s="206" t="s">
        <v>212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8"/>
    </row>
    <row r="47" spans="1:14" s="2" customFormat="1" ht="12" customHeight="1">
      <c r="A47" s="10"/>
      <c r="B47" s="206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8"/>
    </row>
    <row r="48" spans="1:14" s="2" customFormat="1" ht="12" customHeight="1">
      <c r="A48" s="10"/>
      <c r="B48" s="230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2"/>
    </row>
    <row r="49" spans="1:14" s="2" customFormat="1" ht="12" customHeight="1">
      <c r="A49" s="10"/>
      <c r="B49" s="230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2"/>
    </row>
    <row r="50" spans="1:14" s="2" customFormat="1" ht="12" customHeight="1">
      <c r="A50" s="10"/>
      <c r="B50" s="230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2"/>
    </row>
    <row r="51" spans="1:14" s="2" customFormat="1" ht="12" customHeight="1">
      <c r="A51" s="10"/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2"/>
    </row>
    <row r="52" spans="1:14" s="2" customFormat="1" ht="12" customHeight="1">
      <c r="A52" s="10"/>
      <c r="B52" s="230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2"/>
    </row>
    <row r="53" spans="1:14" s="2" customFormat="1" ht="12" customHeight="1">
      <c r="A53" s="10"/>
      <c r="B53" s="230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2"/>
    </row>
    <row r="54" spans="1:14" s="2" customFormat="1" ht="12" customHeight="1">
      <c r="A54" s="10"/>
      <c r="B54" s="248" t="s">
        <v>211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50"/>
    </row>
    <row r="55" spans="2:15" s="37" customFormat="1" ht="11.25">
      <c r="B55" s="9" t="s">
        <v>56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166</v>
      </c>
      <c r="N55" s="63" t="s">
        <v>156</v>
      </c>
      <c r="O55" s="6"/>
    </row>
    <row r="56" spans="2:15" s="39" customFormat="1" ht="21.75" customHeight="1">
      <c r="B56" s="51" t="s">
        <v>94</v>
      </c>
      <c r="C56" s="64" t="s">
        <v>57</v>
      </c>
      <c r="D56" s="64" t="s">
        <v>58</v>
      </c>
      <c r="E56" s="67" t="s">
        <v>173</v>
      </c>
      <c r="F56" s="64" t="s">
        <v>57</v>
      </c>
      <c r="G56" s="68" t="s">
        <v>58</v>
      </c>
      <c r="H56" s="68" t="s">
        <v>59</v>
      </c>
      <c r="I56" s="68" t="s">
        <v>60</v>
      </c>
      <c r="J56" s="201" t="s">
        <v>61</v>
      </c>
      <c r="K56" s="202"/>
      <c r="L56" s="203"/>
      <c r="M56" s="204" t="s">
        <v>62</v>
      </c>
      <c r="N56" s="205"/>
      <c r="O56" s="7"/>
    </row>
    <row r="57" spans="2:15" s="37" customFormat="1" ht="22.5" customHeight="1">
      <c r="B57" s="73" t="s">
        <v>63</v>
      </c>
      <c r="C57" s="146">
        <v>-157.081</v>
      </c>
      <c r="D57" s="146">
        <v>-159.552</v>
      </c>
      <c r="E57" s="71" t="s">
        <v>64</v>
      </c>
      <c r="F57" s="146">
        <v>31.8</v>
      </c>
      <c r="G57" s="146">
        <v>28.1</v>
      </c>
      <c r="H57" s="72" t="s">
        <v>95</v>
      </c>
      <c r="I57" s="148">
        <v>0</v>
      </c>
      <c r="J57" s="41" t="s">
        <v>180</v>
      </c>
      <c r="K57" s="185" t="s">
        <v>189</v>
      </c>
      <c r="L57" s="186"/>
      <c r="M57" s="185" t="s">
        <v>190</v>
      </c>
      <c r="N57" s="187"/>
      <c r="O57" s="6"/>
    </row>
    <row r="58" spans="2:15" s="37" customFormat="1" ht="22.5" customHeight="1">
      <c r="B58" s="73" t="s">
        <v>65</v>
      </c>
      <c r="C58" s="146">
        <v>-138.876</v>
      </c>
      <c r="D58" s="146">
        <v>-142.367</v>
      </c>
      <c r="E58" s="72" t="s">
        <v>168</v>
      </c>
      <c r="F58" s="148">
        <v>10</v>
      </c>
      <c r="G58" s="148">
        <v>10</v>
      </c>
      <c r="H58" s="72" t="s">
        <v>183</v>
      </c>
      <c r="I58" s="148">
        <v>0</v>
      </c>
      <c r="J58" s="41" t="s">
        <v>181</v>
      </c>
      <c r="K58" s="185" t="s">
        <v>189</v>
      </c>
      <c r="L58" s="186"/>
      <c r="M58" s="185" t="s">
        <v>190</v>
      </c>
      <c r="N58" s="187"/>
      <c r="O58" s="6"/>
    </row>
    <row r="59" spans="2:15" s="37" customFormat="1" ht="22.5" customHeight="1">
      <c r="B59" s="73" t="s">
        <v>66</v>
      </c>
      <c r="C59" s="146">
        <v>-208.468</v>
      </c>
      <c r="D59" s="146">
        <v>-209.072</v>
      </c>
      <c r="E59" s="72" t="s">
        <v>164</v>
      </c>
      <c r="F59" s="149">
        <v>20</v>
      </c>
      <c r="G59" s="149">
        <v>20</v>
      </c>
      <c r="H59" s="72" t="s">
        <v>167</v>
      </c>
      <c r="I59" s="148">
        <v>0</v>
      </c>
      <c r="J59" s="42" t="s">
        <v>99</v>
      </c>
      <c r="K59" s="185" t="s">
        <v>191</v>
      </c>
      <c r="L59" s="186"/>
      <c r="M59" s="185" t="s">
        <v>192</v>
      </c>
      <c r="N59" s="187"/>
      <c r="O59" s="6"/>
    </row>
    <row r="60" spans="2:15" s="37" customFormat="1" ht="22.5" customHeight="1">
      <c r="B60" s="73" t="s">
        <v>67</v>
      </c>
      <c r="C60" s="146">
        <v>-115.162</v>
      </c>
      <c r="D60" s="146">
        <v>-119.566</v>
      </c>
      <c r="E60" s="72" t="s">
        <v>162</v>
      </c>
      <c r="F60" s="149">
        <v>40</v>
      </c>
      <c r="G60" s="149">
        <v>35</v>
      </c>
      <c r="H60" s="72" t="s">
        <v>96</v>
      </c>
      <c r="I60" s="148">
        <v>0</v>
      </c>
      <c r="J60" s="41" t="s">
        <v>68</v>
      </c>
      <c r="K60" s="185" t="s">
        <v>193</v>
      </c>
      <c r="L60" s="186"/>
      <c r="M60" s="185" t="s">
        <v>194</v>
      </c>
      <c r="N60" s="187"/>
      <c r="O60" s="6"/>
    </row>
    <row r="61" spans="2:15" s="37" customFormat="1" ht="22.5" customHeight="1">
      <c r="B61" s="73" t="s">
        <v>69</v>
      </c>
      <c r="C61" s="146">
        <v>15.675</v>
      </c>
      <c r="D61" s="146">
        <v>11.221</v>
      </c>
      <c r="E61" s="72" t="s">
        <v>163</v>
      </c>
      <c r="F61" s="149">
        <v>50</v>
      </c>
      <c r="G61" s="149">
        <v>50</v>
      </c>
      <c r="H61" s="71" t="s">
        <v>70</v>
      </c>
      <c r="I61" s="168">
        <v>1</v>
      </c>
      <c r="J61" s="214" t="s">
        <v>71</v>
      </c>
      <c r="K61" s="243"/>
      <c r="L61" s="244"/>
      <c r="M61" s="244"/>
      <c r="N61" s="245"/>
      <c r="O61" s="6"/>
    </row>
    <row r="62" spans="2:15" s="37" customFormat="1" ht="22.5" customHeight="1">
      <c r="B62" s="73" t="s">
        <v>72</v>
      </c>
      <c r="C62" s="146">
        <v>18.787</v>
      </c>
      <c r="D62" s="146">
        <v>14.064</v>
      </c>
      <c r="E62" s="72" t="s">
        <v>165</v>
      </c>
      <c r="F62" s="149">
        <v>270</v>
      </c>
      <c r="G62" s="149">
        <v>260</v>
      </c>
      <c r="H62" s="71" t="s">
        <v>73</v>
      </c>
      <c r="I62" s="168">
        <v>0</v>
      </c>
      <c r="J62" s="215"/>
      <c r="K62" s="198"/>
      <c r="L62" s="199"/>
      <c r="M62" s="199"/>
      <c r="N62" s="200"/>
      <c r="O62" s="6"/>
    </row>
    <row r="63" spans="2:15" s="37" customFormat="1" ht="22.5" customHeight="1">
      <c r="B63" s="73" t="s">
        <v>74</v>
      </c>
      <c r="C63" s="146">
        <v>11.855</v>
      </c>
      <c r="D63" s="146">
        <v>7.418</v>
      </c>
      <c r="E63" s="72" t="s">
        <v>184</v>
      </c>
      <c r="F63" s="150">
        <v>2.5</v>
      </c>
      <c r="G63" s="170">
        <v>2.5</v>
      </c>
      <c r="H63" s="71" t="s">
        <v>75</v>
      </c>
      <c r="I63" s="168">
        <v>0</v>
      </c>
      <c r="J63" s="215"/>
      <c r="K63" s="198"/>
      <c r="L63" s="199"/>
      <c r="M63" s="199"/>
      <c r="N63" s="200"/>
      <c r="O63" s="6"/>
    </row>
    <row r="64" spans="2:15" s="37" customFormat="1" ht="22.5" customHeight="1">
      <c r="B64" s="73" t="s">
        <v>76</v>
      </c>
      <c r="C64" s="146">
        <v>12.301</v>
      </c>
      <c r="D64" s="146">
        <v>7.83</v>
      </c>
      <c r="E64" s="72" t="s">
        <v>185</v>
      </c>
      <c r="F64" s="150">
        <v>0.4</v>
      </c>
      <c r="G64" s="170">
        <v>0.4</v>
      </c>
      <c r="H64" s="76"/>
      <c r="I64" s="169"/>
      <c r="J64" s="215"/>
      <c r="K64" s="198"/>
      <c r="L64" s="199"/>
      <c r="M64" s="199"/>
      <c r="N64" s="200"/>
      <c r="O64" s="6"/>
    </row>
    <row r="65" spans="2:15" s="37" customFormat="1" ht="22.5" customHeight="1">
      <c r="B65" s="74" t="s">
        <v>125</v>
      </c>
      <c r="C65" s="147">
        <v>1.27E-05</v>
      </c>
      <c r="D65" s="147">
        <v>1.31E-05</v>
      </c>
      <c r="E65" s="71" t="s">
        <v>77</v>
      </c>
      <c r="F65" s="146">
        <v>5.7</v>
      </c>
      <c r="G65" s="170">
        <v>0.9</v>
      </c>
      <c r="H65" s="72" t="s">
        <v>97</v>
      </c>
      <c r="I65" s="170">
        <v>7</v>
      </c>
      <c r="J65" s="215"/>
      <c r="K65" s="198"/>
      <c r="L65" s="199"/>
      <c r="M65" s="199"/>
      <c r="N65" s="200"/>
      <c r="O65" s="6"/>
    </row>
    <row r="66" spans="2:15" s="37" customFormat="1" ht="22.5" customHeight="1">
      <c r="B66" s="75" t="s">
        <v>78</v>
      </c>
      <c r="C66" s="133">
        <v>500</v>
      </c>
      <c r="D66" s="104"/>
      <c r="E66" s="77" t="s">
        <v>182</v>
      </c>
      <c r="F66" s="162">
        <v>49.7</v>
      </c>
      <c r="G66" s="263">
        <v>69</v>
      </c>
      <c r="H66" s="77" t="s">
        <v>98</v>
      </c>
      <c r="I66" s="171">
        <v>7</v>
      </c>
      <c r="J66" s="216"/>
      <c r="K66" s="210"/>
      <c r="L66" s="211"/>
      <c r="M66" s="211"/>
      <c r="N66" s="212"/>
      <c r="O66" s="6"/>
    </row>
    <row r="67" spans="1:14" s="2" customFormat="1" ht="14.25">
      <c r="A67" s="10"/>
      <c r="B67" s="11"/>
      <c r="C67" s="11"/>
      <c r="D67" s="31"/>
      <c r="E67" s="31"/>
      <c r="F67" s="11"/>
      <c r="G67" s="11"/>
      <c r="H67" s="10"/>
      <c r="I67" s="10"/>
      <c r="J67" s="10"/>
      <c r="K67" s="10"/>
      <c r="L67" s="10"/>
      <c r="M67" s="10"/>
      <c r="N67" s="10"/>
    </row>
    <row r="68" spans="1:14" s="2" customFormat="1" ht="14.25">
      <c r="A68" s="10"/>
      <c r="B68" s="9" t="s">
        <v>49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0"/>
      <c r="B69" s="46" t="s">
        <v>93</v>
      </c>
      <c r="C69" s="47" t="s">
        <v>50</v>
      </c>
      <c r="D69" s="47" t="s">
        <v>51</v>
      </c>
      <c r="E69" s="47" t="s">
        <v>52</v>
      </c>
      <c r="F69" s="47" t="s">
        <v>53</v>
      </c>
      <c r="G69" s="47" t="s">
        <v>54</v>
      </c>
      <c r="H69" s="47" t="s">
        <v>55</v>
      </c>
      <c r="I69" s="58" t="s">
        <v>172</v>
      </c>
      <c r="J69" s="47" t="s">
        <v>113</v>
      </c>
      <c r="K69" s="58" t="s">
        <v>124</v>
      </c>
      <c r="L69" s="58" t="s">
        <v>114</v>
      </c>
      <c r="M69" s="47" t="s">
        <v>115</v>
      </c>
      <c r="N69" s="59" t="s">
        <v>116</v>
      </c>
    </row>
    <row r="70" spans="1:14" s="2" customFormat="1" ht="24" customHeight="1">
      <c r="A70" s="10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0"/>
      <c r="B71" s="48" t="s">
        <v>117</v>
      </c>
      <c r="C71" s="50" t="s">
        <v>123</v>
      </c>
      <c r="D71" s="49" t="s">
        <v>118</v>
      </c>
      <c r="E71" s="50" t="s">
        <v>152</v>
      </c>
      <c r="F71" s="50" t="s">
        <v>153</v>
      </c>
      <c r="G71" s="50" t="s">
        <v>154</v>
      </c>
      <c r="H71" s="50" t="s">
        <v>148</v>
      </c>
      <c r="I71" s="50" t="s">
        <v>119</v>
      </c>
      <c r="J71" s="50" t="s">
        <v>155</v>
      </c>
      <c r="K71" s="50" t="s">
        <v>149</v>
      </c>
      <c r="L71" s="50" t="s">
        <v>150</v>
      </c>
      <c r="M71" s="50" t="s">
        <v>120</v>
      </c>
      <c r="N71" s="62" t="s">
        <v>151</v>
      </c>
    </row>
    <row r="72" spans="1:14" s="2" customFormat="1" ht="24" customHeight="1">
      <c r="A72" s="10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7">
        <v>0</v>
      </c>
    </row>
    <row r="73" spans="1:14" s="2" customFormat="1" ht="14.25">
      <c r="A73" s="10"/>
      <c r="B73" s="11"/>
      <c r="C73" s="11"/>
      <c r="D73" s="31"/>
      <c r="E73" s="31"/>
      <c r="F73" s="11"/>
      <c r="G73" s="11"/>
      <c r="H73" s="10"/>
      <c r="I73" s="10"/>
      <c r="J73" s="10"/>
      <c r="K73" s="10"/>
      <c r="L73" s="10"/>
      <c r="M73" s="10"/>
      <c r="N73" s="10"/>
    </row>
    <row r="74" spans="2:15" s="37" customFormat="1" ht="11.25">
      <c r="B74" s="9" t="s">
        <v>79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6"/>
    </row>
    <row r="75" spans="2:15" s="37" customFormat="1" ht="18.75" customHeight="1">
      <c r="B75" s="247" t="s">
        <v>143</v>
      </c>
      <c r="C75" s="213"/>
      <c r="D75" s="118">
        <v>0</v>
      </c>
      <c r="E75" s="213" t="s">
        <v>127</v>
      </c>
      <c r="F75" s="213"/>
      <c r="G75" s="121">
        <v>0</v>
      </c>
      <c r="H75" s="213" t="s">
        <v>132</v>
      </c>
      <c r="I75" s="213"/>
      <c r="J75" s="118">
        <v>0</v>
      </c>
      <c r="K75" s="213" t="s">
        <v>157</v>
      </c>
      <c r="L75" s="213"/>
      <c r="M75" s="123">
        <v>0</v>
      </c>
      <c r="N75" s="43"/>
      <c r="O75" s="8"/>
    </row>
    <row r="76" spans="2:15" s="37" customFormat="1" ht="18.75" customHeight="1">
      <c r="B76" s="233" t="s">
        <v>144</v>
      </c>
      <c r="C76" s="209"/>
      <c r="D76" s="119">
        <v>0</v>
      </c>
      <c r="E76" s="209" t="s">
        <v>128</v>
      </c>
      <c r="F76" s="209"/>
      <c r="G76" s="119">
        <v>0</v>
      </c>
      <c r="H76" s="209" t="s">
        <v>135</v>
      </c>
      <c r="I76" s="209"/>
      <c r="J76" s="119">
        <v>0</v>
      </c>
      <c r="K76" s="209" t="s">
        <v>142</v>
      </c>
      <c r="L76" s="209"/>
      <c r="M76" s="124">
        <v>0</v>
      </c>
      <c r="N76" s="43"/>
      <c r="O76" s="8"/>
    </row>
    <row r="77" spans="2:15" s="37" customFormat="1" ht="18.75" customHeight="1">
      <c r="B77" s="233" t="s">
        <v>145</v>
      </c>
      <c r="C77" s="209"/>
      <c r="D77" s="119">
        <v>0</v>
      </c>
      <c r="E77" s="209" t="s">
        <v>129</v>
      </c>
      <c r="F77" s="209"/>
      <c r="G77" s="119">
        <v>0</v>
      </c>
      <c r="H77" s="209" t="s">
        <v>159</v>
      </c>
      <c r="I77" s="209"/>
      <c r="J77" s="122">
        <v>0</v>
      </c>
      <c r="K77" s="209" t="s">
        <v>161</v>
      </c>
      <c r="L77" s="209"/>
      <c r="M77" s="124">
        <v>0</v>
      </c>
      <c r="N77" s="43"/>
      <c r="O77" s="8"/>
    </row>
    <row r="78" spans="2:15" s="37" customFormat="1" ht="18.75" customHeight="1">
      <c r="B78" s="233" t="s">
        <v>146</v>
      </c>
      <c r="C78" s="209"/>
      <c r="D78" s="119">
        <v>0</v>
      </c>
      <c r="E78" s="209" t="s">
        <v>130</v>
      </c>
      <c r="F78" s="209"/>
      <c r="G78" s="119">
        <v>0</v>
      </c>
      <c r="H78" s="209" t="s">
        <v>160</v>
      </c>
      <c r="I78" s="209"/>
      <c r="J78" s="119">
        <v>0</v>
      </c>
      <c r="K78" s="209" t="s">
        <v>158</v>
      </c>
      <c r="L78" s="209"/>
      <c r="M78" s="124">
        <v>0</v>
      </c>
      <c r="N78" s="43"/>
      <c r="O78" s="8"/>
    </row>
    <row r="79" spans="2:15" s="37" customFormat="1" ht="18.75" customHeight="1">
      <c r="B79" s="233" t="s">
        <v>147</v>
      </c>
      <c r="C79" s="209"/>
      <c r="D79" s="119">
        <v>0</v>
      </c>
      <c r="E79" s="209" t="s">
        <v>133</v>
      </c>
      <c r="F79" s="209"/>
      <c r="G79" s="119">
        <v>0</v>
      </c>
      <c r="H79" s="209" t="s">
        <v>137</v>
      </c>
      <c r="I79" s="209"/>
      <c r="J79" s="122">
        <v>0</v>
      </c>
      <c r="K79" s="209" t="s">
        <v>141</v>
      </c>
      <c r="L79" s="209"/>
      <c r="M79" s="124">
        <v>0</v>
      </c>
      <c r="N79" s="43"/>
      <c r="O79" s="8"/>
    </row>
    <row r="80" spans="2:15" s="37" customFormat="1" ht="18.75" customHeight="1">
      <c r="B80" s="233" t="s">
        <v>112</v>
      </c>
      <c r="C80" s="209"/>
      <c r="D80" s="119">
        <v>0</v>
      </c>
      <c r="E80" s="209" t="s">
        <v>134</v>
      </c>
      <c r="F80" s="209"/>
      <c r="G80" s="119">
        <v>0</v>
      </c>
      <c r="H80" s="209" t="s">
        <v>138</v>
      </c>
      <c r="I80" s="209"/>
      <c r="J80" s="122">
        <v>0</v>
      </c>
      <c r="K80" s="209" t="s">
        <v>126</v>
      </c>
      <c r="L80" s="209"/>
      <c r="M80" s="131">
        <v>0</v>
      </c>
      <c r="N80" s="43"/>
      <c r="O80" s="8"/>
    </row>
    <row r="81" spans="2:15" s="37" customFormat="1" ht="18.75" customHeight="1">
      <c r="B81" s="233" t="s">
        <v>121</v>
      </c>
      <c r="C81" s="209"/>
      <c r="D81" s="119">
        <v>0</v>
      </c>
      <c r="E81" s="209" t="s">
        <v>131</v>
      </c>
      <c r="F81" s="209"/>
      <c r="G81" s="119">
        <v>0</v>
      </c>
      <c r="H81" s="209" t="s">
        <v>139</v>
      </c>
      <c r="I81" s="209"/>
      <c r="J81" s="119">
        <v>0</v>
      </c>
      <c r="K81" s="209" t="s">
        <v>186</v>
      </c>
      <c r="L81" s="209"/>
      <c r="M81" s="131">
        <v>0</v>
      </c>
      <c r="N81" s="43"/>
      <c r="O81" s="127"/>
    </row>
    <row r="82" spans="2:15" s="37" customFormat="1" ht="18.75" customHeight="1">
      <c r="B82" s="226" t="s">
        <v>122</v>
      </c>
      <c r="C82" s="197"/>
      <c r="D82" s="120">
        <v>0</v>
      </c>
      <c r="E82" s="197" t="s">
        <v>136</v>
      </c>
      <c r="F82" s="197"/>
      <c r="G82" s="120">
        <v>0</v>
      </c>
      <c r="H82" s="197" t="s">
        <v>140</v>
      </c>
      <c r="I82" s="197"/>
      <c r="J82" s="120">
        <v>0</v>
      </c>
      <c r="K82" s="197"/>
      <c r="L82" s="197"/>
      <c r="M82" s="125"/>
      <c r="N82" s="43"/>
      <c r="O82" s="8"/>
    </row>
    <row r="83" spans="10:15" s="37" customFormat="1" ht="14.25" customHeight="1">
      <c r="J83" s="111"/>
      <c r="K83" s="110"/>
      <c r="L83" s="60"/>
      <c r="M83" s="61"/>
      <c r="N83" s="43"/>
      <c r="O83" s="8"/>
    </row>
    <row r="84" spans="2:15" s="37" customFormat="1" ht="11.25">
      <c r="B84" s="9" t="s">
        <v>80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6"/>
    </row>
    <row r="85" spans="2:15" s="37" customFormat="1" ht="12" customHeight="1">
      <c r="B85" s="227" t="s">
        <v>202</v>
      </c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9"/>
      <c r="O85" s="6"/>
    </row>
    <row r="86" spans="2:15" s="37" customFormat="1" ht="12" customHeight="1">
      <c r="B86" s="220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2"/>
      <c r="O86" s="6"/>
    </row>
    <row r="87" spans="2:15" s="37" customFormat="1" ht="12" customHeight="1">
      <c r="B87" s="223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5"/>
      <c r="O87" s="6"/>
    </row>
    <row r="88" spans="2:15" s="37" customFormat="1" ht="12" customHeight="1">
      <c r="B88" s="220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2"/>
      <c r="O88" s="6"/>
    </row>
    <row r="89" spans="2:15" s="37" customFormat="1" ht="12" customHeight="1">
      <c r="B89" s="220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2"/>
      <c r="O89" s="6"/>
    </row>
    <row r="90" spans="2:15" s="37" customFormat="1" ht="12" customHeight="1">
      <c r="B90" s="220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2"/>
      <c r="O90" s="6"/>
    </row>
    <row r="91" spans="2:15" s="37" customFormat="1" ht="12" customHeight="1">
      <c r="B91" s="220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2"/>
      <c r="O91" s="6"/>
    </row>
    <row r="92" spans="2:15" s="37" customFormat="1" ht="12" customHeight="1">
      <c r="B92" s="220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2"/>
      <c r="O92" s="6"/>
    </row>
    <row r="93" spans="2:15" s="37" customFormat="1" ht="12" customHeight="1">
      <c r="B93" s="220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2"/>
      <c r="O93" s="6"/>
    </row>
    <row r="94" spans="2:15" s="37" customFormat="1" ht="12" customHeight="1">
      <c r="B94" s="220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2"/>
      <c r="O94" s="6"/>
    </row>
    <row r="95" spans="2:15" s="37" customFormat="1" ht="12" customHeight="1">
      <c r="B95" s="220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2"/>
      <c r="O95" s="6"/>
    </row>
    <row r="96" spans="2:15" s="37" customFormat="1" ht="12" customHeight="1">
      <c r="B96" s="223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5"/>
      <c r="O96" s="6"/>
    </row>
    <row r="97" spans="2:15" s="37" customFormat="1" ht="12" customHeight="1">
      <c r="B97" s="223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5"/>
      <c r="O97" s="6"/>
    </row>
    <row r="98" spans="2:15" s="37" customFormat="1" ht="12" customHeight="1">
      <c r="B98" s="223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5"/>
      <c r="O98" s="6"/>
    </row>
    <row r="99" spans="2:15" s="37" customFormat="1" ht="12" customHeight="1">
      <c r="B99" s="223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5"/>
      <c r="O99" s="6"/>
    </row>
    <row r="100" spans="2:15" s="37" customFormat="1" ht="12" customHeight="1">
      <c r="B100" s="217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9"/>
      <c r="O100" s="6"/>
    </row>
  </sheetData>
  <sheetProtection/>
  <mergeCells count="132">
    <mergeCell ref="H78:I78"/>
    <mergeCell ref="B79:C79"/>
    <mergeCell ref="B75:C75"/>
    <mergeCell ref="H75:I75"/>
    <mergeCell ref="B76:C76"/>
    <mergeCell ref="E77:F77"/>
    <mergeCell ref="B78:C78"/>
    <mergeCell ref="B77:C77"/>
    <mergeCell ref="B44:N44"/>
    <mergeCell ref="B51:N51"/>
    <mergeCell ref="I40:J40"/>
    <mergeCell ref="B45:N45"/>
    <mergeCell ref="B50:N50"/>
    <mergeCell ref="B52:N52"/>
    <mergeCell ref="M41:N41"/>
    <mergeCell ref="B53:N53"/>
    <mergeCell ref="K61:N61"/>
    <mergeCell ref="B46:N46"/>
    <mergeCell ref="B48:N48"/>
    <mergeCell ref="M59:N59"/>
    <mergeCell ref="I35:J35"/>
    <mergeCell ref="B43:N43"/>
    <mergeCell ref="E41:F41"/>
    <mergeCell ref="G41:H41"/>
    <mergeCell ref="E35:F35"/>
    <mergeCell ref="L26:N26"/>
    <mergeCell ref="I41:J41"/>
    <mergeCell ref="C41:D41"/>
    <mergeCell ref="F26:H26"/>
    <mergeCell ref="M37:N37"/>
    <mergeCell ref="C35:D35"/>
    <mergeCell ref="C38:D38"/>
    <mergeCell ref="I39:J39"/>
    <mergeCell ref="K35:L35"/>
    <mergeCell ref="K41:L41"/>
    <mergeCell ref="F22:H22"/>
    <mergeCell ref="F23:H23"/>
    <mergeCell ref="L22:N22"/>
    <mergeCell ref="L23:N23"/>
    <mergeCell ref="F24:H24"/>
    <mergeCell ref="F25:H25"/>
    <mergeCell ref="L24:N24"/>
    <mergeCell ref="L25:N25"/>
    <mergeCell ref="E38:F38"/>
    <mergeCell ref="K39:L39"/>
    <mergeCell ref="G35:H35"/>
    <mergeCell ref="I36:J36"/>
    <mergeCell ref="K36:L36"/>
    <mergeCell ref="C39:D39"/>
    <mergeCell ref="C36:D36"/>
    <mergeCell ref="G37:H37"/>
    <mergeCell ref="I37:J37"/>
    <mergeCell ref="K37:L37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M39:N39"/>
    <mergeCell ref="G39:H39"/>
    <mergeCell ref="K59:L59"/>
    <mergeCell ref="K80:L80"/>
    <mergeCell ref="M58:N58"/>
    <mergeCell ref="B87:N87"/>
    <mergeCell ref="H80:I80"/>
    <mergeCell ref="E79:F79"/>
    <mergeCell ref="K78:L78"/>
    <mergeCell ref="E78:F78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81:C81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K62:N62"/>
    <mergeCell ref="K77:L77"/>
    <mergeCell ref="E76:F76"/>
    <mergeCell ref="H79:I79"/>
    <mergeCell ref="H76:I76"/>
    <mergeCell ref="K65:N65"/>
    <mergeCell ref="K66:N66"/>
    <mergeCell ref="E75:F75"/>
    <mergeCell ref="J61:J66"/>
    <mergeCell ref="H77:I77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B47:N47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K58:L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2018-08-08T03:41:09Z</dcterms:modified>
  <cp:category/>
  <cp:version/>
  <cp:contentType/>
  <cp:contentStatus/>
</cp:coreProperties>
</file>