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<sst xmlns="http://schemas.openxmlformats.org/spreadsheetml/2006/main" count="236" uniqueCount="220">
  <si>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</si>
  <si>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</si>
  <si>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</si>
  <si>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</si>
  <si>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</si>
  <si>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</si>
  <si>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</si>
  <si>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</si>
  <si>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</si>
  <si>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</si>
  <si>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</si>
  <si>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</si>
  <si>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</si>
  <si>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</si>
  <si>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</si>
  <si>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</si>
  <si>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</si>
  <si>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</si>
  <si>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</si>
  <si>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</si>
  <si>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</si>
  <si>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</si>
  <si>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</si>
  <si>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</si>
  <si>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</si>
  <si>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</si>
  <si>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</si>
  <si>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</si>
  <si>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</si>
  <si>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</si>
  <si>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</si>
  <si>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</si>
  <si>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</si>
  <si>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</si>
  <si>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</si>
  <si>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</si>
  <si>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</si>
  <si>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</si>
  <si>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</si>
  <si>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</si>
  <si>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</si>
  <si>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</si>
  <si>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</si>
  <si>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</si>
  <si>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</si>
  <si>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</si>
  <si>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</si>
  <si>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</si>
  <si>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</si>
  <si>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</si>
  <si>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</si>
  <si>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</si>
  <si>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</si>
  <si>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</si>
  <si>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</si>
  <si>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</si>
  <si>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</si>
  <si>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</si>
  <si>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</si>
  <si>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</si>
  <si>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</si>
  <si>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</si>
  <si>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</si>
  <si>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</si>
  <si>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</si>
  <si>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</si>
  <si>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</si>
  <si>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</si>
  <si>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</si>
  <si>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</si>
  <si>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</si>
  <si>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</si>
  <si>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</si>
  <si>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</si>
  <si>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</si>
  <si>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</si>
  <si>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</si>
  <si>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</si>
  <si>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</si>
  <si>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</si>
  <si>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</si>
  <si>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</si>
  <si>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</si>
  <si>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</si>
  <si>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</si>
  <si>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</si>
  <si>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</si>
  <si>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</si>
  <si>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</si>
  <si>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</si>
  <si>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</si>
  <si>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</si>
  <si>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</si>
  <si>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</si>
  <si>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</si>
  <si>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</si>
  <si>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</si>
  <si>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</si>
  <si>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</si>
  <si>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</si>
  <si>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</si>
  <si>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</si>
  <si>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</si>
  <si>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</si>
  <si>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</si>
  <si>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</si>
  <si>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</si>
  <si>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</si>
  <si>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</si>
  <si>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</si>
  <si>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</si>
  <si>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</si>
  <si>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</si>
  <si>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</si>
  <si>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</si>
  <si>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</si>
  <si>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</si>
  <si>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</si>
  <si>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</si>
  <si>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</si>
  <si>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</si>
  <si>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</si>
  <si>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</si>
  <si>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</si>
  <si>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</si>
  <si>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</si>
  <si>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</si>
  <si>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</si>
  <si>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</si>
  <si>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</si>
  <si>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</si>
  <si>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</si>
  <si>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</si>
  <si>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</si>
  <si>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</si>
  <si>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</si>
  <si>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</si>
  <si>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</si>
  <si>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</si>
  <si>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</si>
  <si>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</si>
  <si>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</si>
  <si>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</si>
  <si>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</si>
  <si>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</si>
  <si>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</si>
  <si>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</si>
  <si>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</si>
  <si>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</si>
  <si>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</si>
  <si>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</si>
  <si>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</si>
  <si>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</si>
  <si>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</si>
  <si>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</si>
  <si>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</si>
  <si>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</si>
  <si>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</si>
  <si>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</si>
  <si>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</si>
  <si>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</si>
  <si>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</si>
  <si>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</si>
  <si>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</si>
  <si>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</si>
  <si>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</si>
  <si>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</si>
  <si>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</si>
  <si>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</si>
  <si>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</si>
  <si>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</si>
  <si>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</si>
  <si>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</si>
  <si>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</si>
  <si>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</si>
  <si>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</si>
  <si>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</si>
  <si>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</si>
  <si>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</si>
  <si>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</si>
  <si>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</si>
  <si>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</si>
  <si>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</si>
  <si>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</si>
  <si>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</si>
  <si>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</si>
  <si>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</si>
  <si>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</si>
  <si>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</si>
  <si>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</si>
  <si>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</si>
  <si>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</si>
  <si>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</si>
  <si>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</si>
  <si>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</si>
  <si>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</si>
  <si>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BLG</t>
  </si>
  <si>
    <t>NW</t>
  </si>
  <si>
    <t>김부진</t>
  </si>
  <si>
    <t xml:space="preserve"> 0회 N 칩 이상 영상 발생</t>
  </si>
  <si>
    <t>/ / / / /</t>
  </si>
  <si>
    <t>/ / / / /</t>
  </si>
  <si>
    <t>/ / / / /</t>
  </si>
  <si>
    <t>NW</t>
  </si>
  <si>
    <t>N</t>
  </si>
  <si>
    <t>/ / / / /</t>
  </si>
  <si>
    <t>/ / / / /</t>
  </si>
  <si>
    <t>월령 40 퍼센트 이하이나 강풍으로 방풍막 연결</t>
  </si>
  <si>
    <t>S_029148:N</t>
  </si>
  <si>
    <t>[17:18] IC.N dead</t>
  </si>
  <si>
    <t>S_029165:N</t>
  </si>
  <si>
    <t>S_029226:T</t>
  </si>
  <si>
    <t xml:space="preserve">[22:35]  both(Upper and Lower) close and both open, and then AutoSync 해줌. </t>
  </si>
  <si>
    <t>ALL</t>
  </si>
  <si>
    <t xml:space="preserve"> 029274 외 2회 셔터 불량 발생</t>
  </si>
  <si>
    <t>BLG Nomal Mode Last Number 720</t>
  </si>
  <si>
    <t xml:space="preserve">  갑자기 관측중 AUX창 Dome Shutter Control &gt; Elevation &gt; Shutter부분 빨간바탕 및 0.0 으로 표시 되는 불량 발생. </t>
  </si>
  <si>
    <t>[23:00] 강풍으로 관측 중단후및 대기</t>
  </si>
  <si>
    <t>SITE SEEING: 1.47 / 0.00 / 0.00</t>
  </si>
  <si>
    <t xml:space="preserve"> 관측중간에 gmon 정상동작을 하지 않아, ICGui IC재부팅 해줌.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</si>
</sst>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183" fontId="96" fillId="34" borderId="15" xfId="0" applyNumberFormat="1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183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9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06" fillId="0" borderId="28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99" fillId="0" borderId="29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2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183" fontId="96" fillId="34" borderId="39" xfId="0" applyNumberFormat="1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35" borderId="42" xfId="0" applyNumberFormat="1" applyFont="1" applyFill="1" applyBorder="1" applyAlignment="1">
      <alignment horizontal="center" vertical="center"/>
    </xf>
    <xf numFmtId="183" fontId="96" fillId="35" borderId="43" xfId="0" applyNumberFormat="1" applyFont="1" applyFill="1" applyBorder="1" applyAlignment="1">
      <alignment horizontal="center" vertical="center"/>
    </xf>
    <xf numFmtId="183" fontId="96" fillId="0" borderId="44" xfId="0" applyNumberFormat="1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83" fontId="96" fillId="34" borderId="46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7" xfId="0" applyNumberFormat="1" applyFont="1" applyFill="1" applyBorder="1" applyAlignment="1">
      <alignment horizontal="center" vertical="center"/>
    </xf>
    <xf numFmtId="183" fontId="96" fillId="38" borderId="48" xfId="0" applyNumberFormat="1" applyFont="1" applyFill="1" applyBorder="1" applyAlignment="1">
      <alignment horizontal="center" vertical="center"/>
    </xf>
    <xf numFmtId="183" fontId="96" fillId="39" borderId="49" xfId="0" applyNumberFormat="1" applyFont="1" applyFill="1" applyBorder="1" applyAlignment="1">
      <alignment horizontal="center" vertical="center"/>
    </xf>
    <xf numFmtId="183" fontId="96" fillId="39" borderId="50" xfId="0" applyNumberFormat="1" applyFont="1" applyFill="1" applyBorder="1" applyAlignment="1">
      <alignment horizontal="center" vertical="center"/>
    </xf>
    <xf numFmtId="183" fontId="96" fillId="40" borderId="51" xfId="0" applyNumberFormat="1" applyFont="1" applyFill="1" applyBorder="1" applyAlignment="1">
      <alignment horizontal="center" vertical="center"/>
    </xf>
    <xf numFmtId="183" fontId="96" fillId="40" borderId="52" xfId="0" applyNumberFormat="1" applyFont="1" applyFill="1" applyBorder="1" applyAlignment="1">
      <alignment horizontal="center" vertical="center"/>
    </xf>
    <xf numFmtId="183" fontId="96" fillId="35" borderId="53" xfId="0" applyNumberFormat="1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vertical="center"/>
    </xf>
    <xf numFmtId="0" fontId="96" fillId="35" borderId="54" xfId="0" applyFont="1" applyFill="1" applyBorder="1" applyAlignment="1">
      <alignment horizontal="center" vertical="center"/>
    </xf>
    <xf numFmtId="1" fontId="96" fillId="0" borderId="55" xfId="0" applyNumberFormat="1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1" fontId="96" fillId="35" borderId="18" xfId="0" applyNumberFormat="1" applyFont="1" applyFill="1" applyBorder="1" applyAlignment="1">
      <alignment horizontal="center" vertical="center"/>
    </xf>
    <xf numFmtId="187" fontId="96" fillId="37" borderId="56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15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193" fontId="108" fillId="34" borderId="64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 wrapText="1"/>
    </xf>
    <xf numFmtId="193" fontId="108" fillId="34" borderId="63" xfId="0" applyNumberFormat="1" applyFont="1" applyFill="1" applyBorder="1" applyAlignment="1" quotePrefix="1">
      <alignment horizontal="center" vertical="center"/>
    </xf>
    <xf numFmtId="193" fontId="108" fillId="34" borderId="65" xfId="0" applyNumberFormat="1" applyFont="1" applyFill="1" applyBorder="1" applyAlignment="1">
      <alignment horizontal="center" vertical="center"/>
    </xf>
    <xf numFmtId="193" fontId="108" fillId="34" borderId="66" xfId="0" applyNumberFormat="1" applyFont="1" applyFill="1" applyBorder="1" applyAlignment="1">
      <alignment horizontal="center" vertical="center"/>
    </xf>
    <xf numFmtId="193" fontId="108" fillId="34" borderId="67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183" fontId="111" fillId="34" borderId="11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horizontal="center" vertical="center"/>
    </xf>
    <xf numFmtId="1" fontId="111" fillId="34" borderId="15" xfId="0" applyNumberFormat="1" applyFont="1" applyFill="1" applyBorder="1" applyAlignment="1">
      <alignment horizontal="center" vertical="center"/>
    </xf>
    <xf numFmtId="1" fontId="111" fillId="34" borderId="11" xfId="0" applyNumberFormat="1" applyFont="1" applyFill="1" applyBorder="1" applyAlignment="1">
      <alignment horizontal="center" vertical="center"/>
    </xf>
    <xf numFmtId="1" fontId="111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111" fillId="39" borderId="74" xfId="0" applyNumberFormat="1" applyFont="1" applyFill="1" applyBorder="1" applyAlignment="1">
      <alignment horizontal="center" vertical="center"/>
    </xf>
    <xf numFmtId="183" fontId="111" fillId="39" borderId="49" xfId="0" applyNumberFormat="1" applyFont="1" applyFill="1" applyBorder="1" applyAlignment="1">
      <alignment horizontal="center" vertical="center"/>
    </xf>
    <xf numFmtId="183" fontId="96" fillId="34" borderId="11" xfId="0" applyNumberFormat="1" applyFont="1" applyFill="1" applyBorder="1" applyAlignment="1">
      <alignment horizontal="center" vertical="center"/>
    </xf>
    <xf numFmtId="1" fontId="96" fillId="34" borderId="11" xfId="0" applyNumberFormat="1" applyFont="1" applyFill="1" applyBorder="1" applyAlignment="1">
      <alignment horizontal="center" vertical="center"/>
    </xf>
    <xf numFmtId="1" fontId="96" fillId="34" borderId="15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83" fontId="96" fillId="40" borderId="75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0" fontId="112" fillId="41" borderId="76" xfId="33" applyNumberFormat="1" applyFont="1" applyFill="1" applyBorder="1" applyAlignment="1">
      <alignment horizontal="left" vertical="center"/>
      <protection/>
    </xf>
    <xf numFmtId="0" fontId="112" fillId="41" borderId="0" xfId="33" applyNumberFormat="1" applyFont="1" applyFill="1" applyBorder="1" applyAlignment="1">
      <alignment horizontal="left" vertical="center"/>
      <protection/>
    </xf>
    <xf numFmtId="0" fontId="112" fillId="41" borderId="77" xfId="33" applyNumberFormat="1" applyFont="1" applyFill="1" applyBorder="1" applyAlignment="1">
      <alignment horizontal="left" vertical="center"/>
      <protection/>
    </xf>
    <xf numFmtId="0" fontId="111" fillId="41" borderId="76" xfId="33" applyNumberFormat="1" applyFont="1" applyFill="1" applyBorder="1" applyAlignment="1">
      <alignment horizontal="left" vertical="center"/>
      <protection/>
    </xf>
    <xf numFmtId="0" fontId="111" fillId="41" borderId="0" xfId="33" applyNumberFormat="1" applyFont="1" applyFill="1" applyBorder="1" applyAlignment="1">
      <alignment horizontal="left" vertical="center"/>
      <protection/>
    </xf>
    <xf numFmtId="0" fontId="111" fillId="41" borderId="77" xfId="33" applyNumberFormat="1" applyFont="1" applyFill="1" applyBorder="1" applyAlignment="1">
      <alignment horizontal="left" vertical="center"/>
      <protection/>
    </xf>
    <xf numFmtId="0" fontId="105" fillId="0" borderId="78" xfId="0" applyFont="1" applyBorder="1" applyAlignment="1">
      <alignment horizontal="center" vertical="center" wrapText="1"/>
    </xf>
    <xf numFmtId="0" fontId="105" fillId="0" borderId="62" xfId="0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83" xfId="0" applyFont="1" applyFill="1" applyBorder="1" applyAlignment="1">
      <alignment horizontal="center" vertical="center"/>
    </xf>
    <xf numFmtId="0" fontId="101" fillId="0" borderId="84" xfId="0" applyFont="1" applyFill="1" applyBorder="1" applyAlignment="1">
      <alignment horizontal="center" vertical="center"/>
    </xf>
    <xf numFmtId="0" fontId="101" fillId="6" borderId="32" xfId="0" applyFont="1" applyFill="1" applyBorder="1" applyAlignment="1">
      <alignment horizontal="center" vertical="center"/>
    </xf>
    <xf numFmtId="0" fontId="101" fillId="6" borderId="85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49" fontId="30" fillId="34" borderId="32" xfId="0" applyNumberFormat="1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49" fontId="30" fillId="34" borderId="86" xfId="0" applyNumberFormat="1" applyFont="1" applyFill="1" applyBorder="1" applyAlignment="1">
      <alignment horizontal="center" vertical="center" wrapText="1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6" fillId="41" borderId="89" xfId="33" applyNumberFormat="1" applyFont="1" applyFill="1" applyBorder="1" applyAlignment="1">
      <alignment horizontal="left" vertical="center"/>
      <protection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90" xfId="0" applyFont="1" applyFill="1" applyBorder="1" applyAlignment="1">
      <alignment horizontal="center" vertical="center" wrapText="1"/>
    </xf>
    <xf numFmtId="0" fontId="101" fillId="0" borderId="91" xfId="0" applyFont="1" applyFill="1" applyBorder="1" applyAlignment="1">
      <alignment horizontal="center" vertical="center" wrapText="1"/>
    </xf>
    <xf numFmtId="0" fontId="113" fillId="42" borderId="32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114" fillId="42" borderId="32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0" fontId="97" fillId="0" borderId="0" xfId="0" applyFont="1" applyBorder="1" applyAlignment="1">
      <alignment horizontal="left" vertical="center"/>
    </xf>
    <xf numFmtId="49" fontId="30" fillId="34" borderId="13" xfId="0" applyNumberFormat="1" applyFont="1" applyFill="1" applyBorder="1" applyAlignment="1">
      <alignment horizontal="center" vertical="center" wrapText="1"/>
    </xf>
    <xf numFmtId="20" fontId="96" fillId="0" borderId="92" xfId="0" applyNumberFormat="1" applyFont="1" applyBorder="1" applyAlignment="1">
      <alignment horizontal="center" vertical="center"/>
    </xf>
    <xf numFmtId="20" fontId="96" fillId="0" borderId="93" xfId="0" applyNumberFormat="1" applyFont="1" applyBorder="1" applyAlignment="1">
      <alignment horizontal="center" vertical="center"/>
    </xf>
    <xf numFmtId="20" fontId="96" fillId="0" borderId="94" xfId="0" applyNumberFormat="1" applyFont="1" applyBorder="1" applyAlignment="1">
      <alignment horizontal="center" vertical="center"/>
    </xf>
    <xf numFmtId="0" fontId="29" fillId="42" borderId="32" xfId="0" applyNumberFormat="1" applyFont="1" applyFill="1" applyBorder="1" applyAlignment="1">
      <alignment vertical="center" wrapText="1"/>
    </xf>
    <xf numFmtId="0" fontId="29" fillId="42" borderId="13" xfId="0" applyNumberFormat="1" applyFont="1" applyFill="1" applyBorder="1" applyAlignment="1">
      <alignment vertical="center" wrapText="1"/>
    </xf>
    <xf numFmtId="0" fontId="112" fillId="0" borderId="80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5" xfId="0" applyNumberFormat="1" applyFont="1" applyBorder="1" applyAlignment="1">
      <alignment horizontal="left" vertical="center"/>
    </xf>
    <xf numFmtId="0" fontId="105" fillId="0" borderId="64" xfId="0" applyFont="1" applyBorder="1" applyAlignment="1">
      <alignment horizontal="center" vertical="center" wrapText="1"/>
    </xf>
    <xf numFmtId="0" fontId="105" fillId="0" borderId="96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90" xfId="0" applyNumberFormat="1" applyFont="1" applyBorder="1" applyAlignment="1">
      <alignment horizontal="left" vertical="center"/>
    </xf>
    <xf numFmtId="0" fontId="28" fillId="0" borderId="97" xfId="0" applyNumberFormat="1" applyFont="1" applyBorder="1" applyAlignment="1">
      <alignment horizontal="left" vertical="center"/>
    </xf>
    <xf numFmtId="14" fontId="106" fillId="0" borderId="98" xfId="0" applyNumberFormat="1" applyFont="1" applyBorder="1" applyAlignment="1">
      <alignment horizontal="left" vertical="center"/>
    </xf>
    <xf numFmtId="0" fontId="106" fillId="0" borderId="99" xfId="0" applyNumberFormat="1" applyFont="1" applyBorder="1" applyAlignment="1">
      <alignment horizontal="left" vertical="center"/>
    </xf>
    <xf numFmtId="0" fontId="106" fillId="0" borderId="100" xfId="0" applyNumberFormat="1" applyFont="1" applyBorder="1" applyAlignment="1">
      <alignment horizontal="left" vertical="center"/>
    </xf>
    <xf numFmtId="0" fontId="106" fillId="0" borderId="80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95" xfId="0" applyNumberFormat="1" applyFont="1" applyBorder="1" applyAlignment="1">
      <alignment horizontal="left" vertical="center"/>
    </xf>
    <xf numFmtId="196" fontId="107" fillId="34" borderId="32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04" fillId="0" borderId="98" xfId="0" applyFont="1" applyBorder="1" applyAlignment="1">
      <alignment horizontal="center" vertical="center"/>
    </xf>
    <xf numFmtId="0" fontId="104" fillId="0" borderId="99" xfId="0" applyFont="1" applyBorder="1" applyAlignment="1">
      <alignment horizontal="center" vertical="center"/>
    </xf>
    <xf numFmtId="0" fontId="104" fillId="0" borderId="100" xfId="0" applyFont="1" applyBorder="1" applyAlignment="1">
      <alignment horizontal="center" vertical="center"/>
    </xf>
    <xf numFmtId="0" fontId="104" fillId="0" borderId="101" xfId="0" applyFont="1" applyBorder="1" applyAlignment="1">
      <alignment horizontal="center" vertical="center"/>
    </xf>
    <xf numFmtId="0" fontId="104" fillId="0" borderId="102" xfId="0" applyFont="1" applyBorder="1" applyAlignment="1">
      <alignment horizontal="center" vertical="center"/>
    </xf>
    <xf numFmtId="0" fontId="97" fillId="0" borderId="103" xfId="0" applyFont="1" applyBorder="1" applyAlignment="1">
      <alignment horizontal="center" vertical="center"/>
    </xf>
    <xf numFmtId="0" fontId="97" fillId="0" borderId="104" xfId="0" applyFont="1" applyBorder="1" applyAlignment="1">
      <alignment horizontal="center" vertical="center"/>
    </xf>
    <xf numFmtId="0" fontId="97" fillId="0" borderId="105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 wrapText="1"/>
    </xf>
    <xf numFmtId="0" fontId="97" fillId="0" borderId="83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28" fillId="0" borderId="8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0" fontId="28" fillId="41" borderId="76" xfId="33" applyNumberFormat="1" applyFont="1" applyFill="1" applyBorder="1" applyAlignment="1">
      <alignment horizontal="left" vertical="center"/>
      <protection/>
    </xf>
    <xf numFmtId="0" fontId="28" fillId="41" borderId="0" xfId="33" applyNumberFormat="1" applyFont="1" applyFill="1" applyBorder="1" applyAlignment="1">
      <alignment horizontal="left" vertical="center"/>
      <protection/>
    </xf>
    <xf numFmtId="0" fontId="28" fillId="41" borderId="77" xfId="33" applyNumberFormat="1" applyFont="1" applyFill="1" applyBorder="1" applyAlignment="1">
      <alignment horizontal="left" vertical="center"/>
      <protection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93" fontId="8" fillId="34" borderId="7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82">
      <selection activeCell="B99" sqref="B99:N99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7">
        <v>43292</v>
      </c>
      <c r="D3" s="248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54.363376251788274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175</v>
      </c>
    </row>
    <row r="9" spans="1:14" s="2" customFormat="1" ht="13.5" customHeight="1">
      <c r="A9" s="11"/>
      <c r="B9" s="17" t="s">
        <v>8</v>
      </c>
      <c r="C9" s="157">
        <v>0.7083333333333334</v>
      </c>
      <c r="D9" s="160">
        <v>1.45</v>
      </c>
      <c r="E9" s="160">
        <v>11.81</v>
      </c>
      <c r="F9" s="160">
        <v>49.42</v>
      </c>
      <c r="G9" s="161" t="s">
        <v>203</v>
      </c>
      <c r="H9" s="160">
        <v>35.06</v>
      </c>
      <c r="I9" s="162">
        <v>2</v>
      </c>
      <c r="J9" s="163">
        <v>1</v>
      </c>
      <c r="K9" s="11"/>
      <c r="L9" s="21">
        <v>2</v>
      </c>
      <c r="M9" s="56" t="s">
        <v>2</v>
      </c>
      <c r="N9" s="57" t="s">
        <v>176</v>
      </c>
    </row>
    <row r="10" spans="1:15" s="150" customFormat="1" ht="13.5" customHeight="1">
      <c r="A10" s="146"/>
      <c r="B10" s="147" t="s">
        <v>46</v>
      </c>
      <c r="C10" s="157">
        <v>0.9305555555555555</v>
      </c>
      <c r="D10" s="160">
        <v>1.65</v>
      </c>
      <c r="E10" s="160">
        <v>9.25</v>
      </c>
      <c r="F10" s="160">
        <v>61.56</v>
      </c>
      <c r="G10" s="161" t="s">
        <v>204</v>
      </c>
      <c r="H10" s="160">
        <v>50.61</v>
      </c>
      <c r="I10" s="146"/>
      <c r="J10" s="164">
        <v>1</v>
      </c>
      <c r="K10" s="146"/>
      <c r="L10" s="21">
        <v>4</v>
      </c>
      <c r="M10" s="56" t="s">
        <v>40</v>
      </c>
      <c r="N10" s="148" t="s">
        <v>112</v>
      </c>
      <c r="O10" s="149"/>
    </row>
    <row r="11" spans="1:15" s="150" customFormat="1" ht="13.5" customHeight="1" thickBot="1">
      <c r="A11" s="146"/>
      <c r="B11" s="188" t="s">
        <v>9</v>
      </c>
      <c r="C11" s="172">
        <v>0.1388888888888889</v>
      </c>
      <c r="D11" s="173"/>
      <c r="E11" s="173">
        <v>8.7</v>
      </c>
      <c r="F11" s="173">
        <v>59.06</v>
      </c>
      <c r="G11" s="161" t="s">
        <v>197</v>
      </c>
      <c r="H11" s="173">
        <v>73.68</v>
      </c>
      <c r="I11" s="146"/>
      <c r="J11" s="174">
        <v>2</v>
      </c>
      <c r="K11" s="146"/>
      <c r="L11" s="21">
        <v>8</v>
      </c>
      <c r="M11" s="56" t="s">
        <v>3</v>
      </c>
      <c r="N11" s="148"/>
      <c r="O11" s="149"/>
    </row>
    <row r="12" spans="1:15" s="2" customFormat="1" ht="13.5" customHeight="1" thickBot="1">
      <c r="A12" s="11"/>
      <c r="B12" s="25" t="s">
        <v>14</v>
      </c>
      <c r="C12" s="26">
        <f>(24-C9)+C11</f>
        <v>23.430555555555557</v>
      </c>
      <c r="D12" s="27">
        <f>AVERAGE(D9:D11)</f>
        <v>1.5499999999999998</v>
      </c>
      <c r="E12" s="141">
        <f>AVERAGE(E9:E11)</f>
        <v>9.92</v>
      </c>
      <c r="F12" s="28">
        <f>AVERAGE(F9:F11)</f>
        <v>56.68000000000001</v>
      </c>
      <c r="G12" s="11"/>
      <c r="H12" s="29">
        <f>AVERAGE(H9:H11)</f>
        <v>53.116666666666674</v>
      </c>
      <c r="I12" s="11"/>
      <c r="J12" s="30">
        <f>AVERAGE(J9:J11)</f>
        <v>1.3333333333333333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188</v>
      </c>
      <c r="E16" s="131" t="s">
        <v>196</v>
      </c>
      <c r="F16" s="145" t="s">
        <v>213</v>
      </c>
      <c r="G16" s="145" t="s">
        <v>188</v>
      </c>
      <c r="H16" s="145" t="s">
        <v>188</v>
      </c>
      <c r="I16" s="145" t="s">
        <v>188</v>
      </c>
      <c r="J16" s="145"/>
      <c r="K16" s="145"/>
      <c r="L16" s="145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157">
        <v>0.6527777777777778</v>
      </c>
      <c r="D17" s="157">
        <v>0.6541666666666667</v>
      </c>
      <c r="E17" s="184">
        <v>0.6944444444444445</v>
      </c>
      <c r="F17" s="157">
        <v>0.006944444444444444</v>
      </c>
      <c r="G17" s="157">
        <v>0.0625</v>
      </c>
      <c r="H17" s="157">
        <v>0.10902777777777778</v>
      </c>
      <c r="I17" s="157">
        <v>0.1388888888888889</v>
      </c>
      <c r="J17" s="133"/>
      <c r="K17" s="133"/>
      <c r="L17" s="133"/>
      <c r="M17" s="133"/>
      <c r="N17" s="157">
        <v>0.14583333333333334</v>
      </c>
    </row>
    <row r="18" spans="1:14" s="2" customFormat="1" ht="13.5" customHeight="1">
      <c r="A18" s="11"/>
      <c r="B18" s="47" t="s">
        <v>12</v>
      </c>
      <c r="C18" s="158">
        <v>29123</v>
      </c>
      <c r="D18" s="159">
        <f>C18+1</f>
        <v>29124</v>
      </c>
      <c r="E18" s="185">
        <f aca="true" t="shared" si="0" ref="E18:J18">D19+1</f>
        <v>29134</v>
      </c>
      <c r="F18" s="159">
        <f t="shared" si="0"/>
        <v>29300</v>
      </c>
      <c r="G18" s="159">
        <f t="shared" si="0"/>
        <v>29310</v>
      </c>
      <c r="H18" s="185">
        <f t="shared" si="0"/>
        <v>29320</v>
      </c>
      <c r="I18" s="185">
        <f t="shared" si="0"/>
        <v>29330</v>
      </c>
      <c r="J18" s="185"/>
      <c r="K18" s="185"/>
      <c r="L18" s="185"/>
      <c r="M18" s="136"/>
      <c r="N18" s="159">
        <f>I19+1</f>
        <v>29340</v>
      </c>
    </row>
    <row r="19" spans="1:14" s="2" customFormat="1" ht="13.5" customHeight="1" thickBot="1">
      <c r="A19" s="11"/>
      <c r="B19" s="48" t="s">
        <v>13</v>
      </c>
      <c r="C19" s="137"/>
      <c r="D19" s="158">
        <f>D18+9</f>
        <v>29133</v>
      </c>
      <c r="E19" s="186">
        <v>29299</v>
      </c>
      <c r="F19" s="158">
        <f>F18+9</f>
        <v>29309</v>
      </c>
      <c r="G19" s="158">
        <f>G18+9</f>
        <v>29319</v>
      </c>
      <c r="H19" s="186">
        <f>H18+9</f>
        <v>29329</v>
      </c>
      <c r="I19" s="186">
        <f>I18+9</f>
        <v>29339</v>
      </c>
      <c r="J19" s="186"/>
      <c r="K19" s="186"/>
      <c r="L19" s="186"/>
      <c r="M19" s="135"/>
      <c r="N19" s="143"/>
    </row>
    <row r="20" spans="1:14" s="2" customFormat="1" ht="13.5" customHeight="1" thickBot="1">
      <c r="A20" s="11"/>
      <c r="B20" s="110" t="s">
        <v>172</v>
      </c>
      <c r="C20" s="111"/>
      <c r="D20" s="112">
        <f aca="true" t="shared" si="1" ref="D20:J20">IF(ISNUMBER(D18),D19-D18+1,"")</f>
        <v>10</v>
      </c>
      <c r="E20" s="33">
        <f>IF(ISNUMBER(E18),E19-E18+1,"")</f>
        <v>166</v>
      </c>
      <c r="F20" s="33">
        <f>IF(ISNUMBER(F18),F19-F18+1,"")</f>
        <v>10</v>
      </c>
      <c r="G20" s="33">
        <f t="shared" si="1"/>
        <v>10</v>
      </c>
      <c r="H20" s="33">
        <f>IF(ISNUMBER(H18),H19-H18+1,"")</f>
        <v>10</v>
      </c>
      <c r="I20" s="33">
        <f t="shared" si="1"/>
        <v>10</v>
      </c>
      <c r="J20" s="33">
        <f t="shared" si="1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4"/>
      <c r="G21" s="134"/>
      <c r="H21" s="144"/>
      <c r="I21" s="11"/>
      <c r="J21" s="11"/>
      <c r="K21" s="11"/>
      <c r="L21" s="11"/>
      <c r="M21" s="11"/>
      <c r="N21" s="11"/>
    </row>
    <row r="22" spans="1:14" s="2" customFormat="1" ht="15">
      <c r="A22" s="11"/>
      <c r="B22" s="254" t="s">
        <v>100</v>
      </c>
      <c r="C22" s="58" t="s">
        <v>101</v>
      </c>
      <c r="D22" s="59" t="s">
        <v>102</v>
      </c>
      <c r="E22" s="60" t="s">
        <v>103</v>
      </c>
      <c r="F22" s="228" t="s">
        <v>170</v>
      </c>
      <c r="G22" s="229"/>
      <c r="H22" s="230"/>
      <c r="I22" s="61" t="s">
        <v>101</v>
      </c>
      <c r="J22" s="59" t="s">
        <v>102</v>
      </c>
      <c r="K22" s="59" t="s">
        <v>103</v>
      </c>
      <c r="L22" s="228" t="s">
        <v>170</v>
      </c>
      <c r="M22" s="229"/>
      <c r="N22" s="230"/>
    </row>
    <row r="23" spans="1:14" s="2" customFormat="1" ht="18.75" customHeight="1">
      <c r="A23" s="11"/>
      <c r="B23" s="255"/>
      <c r="C23" s="159"/>
      <c r="D23" s="159"/>
      <c r="E23" s="166" t="s">
        <v>108</v>
      </c>
      <c r="F23" s="213" t="s">
        <v>206</v>
      </c>
      <c r="G23" s="214"/>
      <c r="H23" s="215"/>
      <c r="I23" s="178"/>
      <c r="J23" s="159"/>
      <c r="K23" s="166" t="s">
        <v>110</v>
      </c>
      <c r="L23" s="213" t="s">
        <v>202</v>
      </c>
      <c r="M23" s="214"/>
      <c r="N23" s="227"/>
    </row>
    <row r="24" spans="1:14" s="2" customFormat="1" ht="18.75" customHeight="1">
      <c r="A24" s="11"/>
      <c r="B24" s="255"/>
      <c r="C24" s="167"/>
      <c r="D24" s="167"/>
      <c r="E24" s="168" t="s">
        <v>109</v>
      </c>
      <c r="F24" s="213" t="s">
        <v>180</v>
      </c>
      <c r="G24" s="214"/>
      <c r="H24" s="215"/>
      <c r="I24" s="179"/>
      <c r="J24" s="180"/>
      <c r="K24" s="180" t="s">
        <v>111</v>
      </c>
      <c r="L24" s="213" t="s">
        <v>180</v>
      </c>
      <c r="M24" s="214"/>
      <c r="N24" s="227"/>
    </row>
    <row r="25" spans="1:14" s="2" customFormat="1" ht="18.75" customHeight="1">
      <c r="A25" s="11" t="s">
        <v>107</v>
      </c>
      <c r="B25" s="255"/>
      <c r="C25" s="159"/>
      <c r="D25" s="159"/>
      <c r="E25" s="166" t="s">
        <v>106</v>
      </c>
      <c r="F25" s="213" t="s">
        <v>180</v>
      </c>
      <c r="G25" s="214"/>
      <c r="H25" s="215"/>
      <c r="I25" s="178"/>
      <c r="J25" s="159"/>
      <c r="K25" s="166" t="s">
        <v>109</v>
      </c>
      <c r="L25" s="213" t="s">
        <v>201</v>
      </c>
      <c r="M25" s="214"/>
      <c r="N25" s="227"/>
    </row>
    <row r="26" spans="1:14" s="2" customFormat="1" ht="18.75" customHeight="1">
      <c r="A26" s="11"/>
      <c r="B26" s="256"/>
      <c r="C26" s="169"/>
      <c r="D26" s="169"/>
      <c r="E26" s="170" t="s">
        <v>104</v>
      </c>
      <c r="F26" s="213" t="s">
        <v>205</v>
      </c>
      <c r="G26" s="214"/>
      <c r="H26" s="215"/>
      <c r="I26" s="181"/>
      <c r="J26" s="166"/>
      <c r="K26" s="166" t="s">
        <v>105</v>
      </c>
      <c r="L26" s="213" t="s">
        <v>200</v>
      </c>
      <c r="M26" s="214"/>
      <c r="N26" s="227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179</v>
      </c>
      <c r="C30" s="140">
        <v>0.3666666666666667</v>
      </c>
      <c r="D30" s="138">
        <v>0.08958333333333333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0.45625000000000004</v>
      </c>
      <c r="N30" s="103"/>
    </row>
    <row r="31" spans="1:14" s="2" customFormat="1" ht="13.5" customHeight="1">
      <c r="A31" s="11"/>
      <c r="B31" s="85" t="s">
        <v>41</v>
      </c>
      <c r="C31" s="171">
        <v>0.3958333333333333</v>
      </c>
      <c r="D31" s="172">
        <v>0.08958333333333333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0.48541666666666666</v>
      </c>
      <c r="N31" s="100"/>
    </row>
    <row r="32" spans="1:15" s="2" customFormat="1" ht="13.5" customHeight="1">
      <c r="A32" s="11"/>
      <c r="B32" s="86" t="s">
        <v>42</v>
      </c>
      <c r="C32" s="189">
        <v>0.13194444444444445</v>
      </c>
      <c r="D32" s="190">
        <v>0.08958333333333333</v>
      </c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0.22152777777777777</v>
      </c>
      <c r="N32" s="98"/>
      <c r="O32" s="4"/>
    </row>
    <row r="33" spans="1:15" s="2" customFormat="1" ht="13.5" customHeight="1" thickBot="1">
      <c r="A33" s="11"/>
      <c r="B33" s="89" t="s">
        <v>43</v>
      </c>
      <c r="C33" s="182"/>
      <c r="D33" s="183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57" t="s">
        <v>178</v>
      </c>
      <c r="C35" s="222" t="s">
        <v>208</v>
      </c>
      <c r="D35" s="223"/>
      <c r="E35" s="222" t="s">
        <v>210</v>
      </c>
      <c r="F35" s="223"/>
      <c r="G35" s="222" t="s">
        <v>211</v>
      </c>
      <c r="H35" s="223"/>
      <c r="I35" s="224"/>
      <c r="J35" s="225"/>
      <c r="K35" s="224"/>
      <c r="L35" s="225"/>
      <c r="M35" s="224"/>
      <c r="N35" s="225"/>
    </row>
    <row r="36" spans="1:14" s="2" customFormat="1" ht="19.5" customHeight="1">
      <c r="A36" s="11"/>
      <c r="B36" s="258"/>
      <c r="C36" s="224"/>
      <c r="D36" s="225"/>
      <c r="E36" s="224"/>
      <c r="F36" s="225"/>
      <c r="G36" s="224"/>
      <c r="H36" s="225"/>
      <c r="I36" s="224"/>
      <c r="J36" s="225"/>
      <c r="K36" s="224"/>
      <c r="L36" s="225"/>
      <c r="M36" s="224"/>
      <c r="N36" s="225"/>
    </row>
    <row r="37" spans="1:15" s="2" customFormat="1" ht="19.5" customHeight="1">
      <c r="A37" s="11"/>
      <c r="B37" s="258"/>
      <c r="C37" s="224"/>
      <c r="D37" s="225"/>
      <c r="E37" s="224"/>
      <c r="F37" s="225"/>
      <c r="G37" s="224"/>
      <c r="H37" s="225"/>
      <c r="I37" s="224"/>
      <c r="J37" s="225"/>
      <c r="K37" s="224"/>
      <c r="L37" s="225"/>
      <c r="M37" s="224"/>
      <c r="N37" s="225"/>
      <c r="O37" s="187"/>
    </row>
    <row r="38" spans="1:14" s="2" customFormat="1" ht="19.5" customHeight="1">
      <c r="A38" s="11"/>
      <c r="B38" s="258"/>
      <c r="C38" s="231"/>
      <c r="D38" s="232"/>
      <c r="E38" s="231"/>
      <c r="F38" s="232"/>
      <c r="G38" s="224"/>
      <c r="H38" s="225"/>
      <c r="I38" s="224"/>
      <c r="J38" s="225"/>
      <c r="K38" s="224"/>
      <c r="L38" s="225"/>
      <c r="M38" s="224"/>
      <c r="N38" s="225"/>
    </row>
    <row r="39" spans="1:14" s="2" customFormat="1" ht="19.5" customHeight="1">
      <c r="A39" s="11"/>
      <c r="B39" s="258"/>
      <c r="C39" s="224"/>
      <c r="D39" s="225"/>
      <c r="E39" s="224"/>
      <c r="F39" s="225"/>
      <c r="G39" s="224"/>
      <c r="H39" s="225"/>
      <c r="I39" s="224"/>
      <c r="J39" s="225"/>
      <c r="K39" s="224"/>
      <c r="L39" s="225"/>
      <c r="M39" s="224"/>
      <c r="N39" s="225"/>
    </row>
    <row r="40" spans="1:14" s="2" customFormat="1" ht="19.5" customHeight="1">
      <c r="A40" s="11"/>
      <c r="B40" s="258"/>
      <c r="C40" s="222"/>
      <c r="D40" s="223"/>
      <c r="E40" s="222"/>
      <c r="F40" s="223"/>
      <c r="G40" s="222"/>
      <c r="H40" s="223"/>
      <c r="I40" s="222"/>
      <c r="J40" s="223"/>
      <c r="K40" s="222"/>
      <c r="L40" s="223"/>
      <c r="M40" s="222"/>
      <c r="N40" s="223"/>
    </row>
    <row r="41" spans="1:14" s="2" customFormat="1" ht="19.5" customHeight="1">
      <c r="A41" s="11"/>
      <c r="B41" s="259"/>
      <c r="C41" s="222"/>
      <c r="D41" s="223"/>
      <c r="E41" s="222"/>
      <c r="F41" s="223"/>
      <c r="G41" s="222"/>
      <c r="H41" s="223"/>
      <c r="I41" s="222"/>
      <c r="J41" s="223"/>
      <c r="K41" s="222"/>
      <c r="L41" s="223"/>
      <c r="M41" s="222"/>
      <c r="N41" s="223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26" t="s">
        <v>177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14" s="2" customFormat="1" ht="12" customHeight="1">
      <c r="A44" s="11"/>
      <c r="B44" s="216" t="s">
        <v>218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8"/>
    </row>
    <row r="45" spans="1:14" s="2" customFormat="1" ht="12" customHeight="1">
      <c r="A45" s="11"/>
      <c r="B45" s="263" t="s">
        <v>214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</row>
    <row r="46" spans="1:14" s="2" customFormat="1" ht="12" customHeight="1">
      <c r="A46" s="11"/>
      <c r="B46" s="263" t="s">
        <v>199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</row>
    <row r="47" spans="1:14" s="2" customFormat="1" ht="12" customHeight="1">
      <c r="A47" s="11"/>
      <c r="B47" s="263" t="s">
        <v>217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</row>
    <row r="48" spans="1:14" s="2" customFormat="1" ht="12" customHeight="1">
      <c r="A48" s="11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</row>
    <row r="49" spans="1:14" s="2" customFormat="1" ht="12" customHeight="1">
      <c r="A49" s="11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</row>
    <row r="50" spans="1:14" s="2" customFormat="1" ht="12" customHeight="1">
      <c r="A50" s="11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</row>
    <row r="51" spans="1:14" s="2" customFormat="1" ht="12" customHeight="1">
      <c r="A51" s="11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s="2" customFormat="1" ht="12" customHeight="1">
      <c r="A52" s="11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</row>
    <row r="53" spans="1:14" s="2" customFormat="1" ht="12" customHeight="1">
      <c r="A53" s="11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</row>
    <row r="54" spans="1:14" s="2" customFormat="1" ht="12" customHeight="1">
      <c r="A54" s="11"/>
      <c r="B54" s="266" t="s">
        <v>215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8"/>
    </row>
    <row r="55" spans="2:15" s="40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167</v>
      </c>
      <c r="N55" s="67" t="s">
        <v>157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174</v>
      </c>
      <c r="F56" s="68" t="s">
        <v>57</v>
      </c>
      <c r="G56" s="72" t="s">
        <v>58</v>
      </c>
      <c r="H56" s="72" t="s">
        <v>59</v>
      </c>
      <c r="I56" s="72" t="s">
        <v>60</v>
      </c>
      <c r="J56" s="249" t="s">
        <v>61</v>
      </c>
      <c r="K56" s="250"/>
      <c r="L56" s="251"/>
      <c r="M56" s="252" t="s">
        <v>62</v>
      </c>
      <c r="N56" s="253"/>
      <c r="O56" s="8"/>
    </row>
    <row r="57" spans="2:15" s="40" customFormat="1" ht="22.5" customHeight="1">
      <c r="B57" s="77" t="s">
        <v>63</v>
      </c>
      <c r="C57" s="151">
        <v>-154.484</v>
      </c>
      <c r="D57" s="151">
        <v>-155.844</v>
      </c>
      <c r="E57" s="75" t="s">
        <v>64</v>
      </c>
      <c r="F57" s="151">
        <v>25.8</v>
      </c>
      <c r="G57" s="151">
        <v>23</v>
      </c>
      <c r="H57" s="76" t="s">
        <v>95</v>
      </c>
      <c r="I57" s="153">
        <v>0</v>
      </c>
      <c r="J57" s="44" t="s">
        <v>181</v>
      </c>
      <c r="K57" s="210" t="s">
        <v>190</v>
      </c>
      <c r="L57" s="212"/>
      <c r="M57" s="210" t="s">
        <v>191</v>
      </c>
      <c r="N57" s="211"/>
      <c r="O57" s="7"/>
    </row>
    <row r="58" spans="2:15" s="40" customFormat="1" ht="22.5" customHeight="1">
      <c r="B58" s="77" t="s">
        <v>65</v>
      </c>
      <c r="C58" s="151">
        <v>-135.911</v>
      </c>
      <c r="D58" s="151">
        <v>-137.821</v>
      </c>
      <c r="E58" s="76" t="s">
        <v>169</v>
      </c>
      <c r="F58" s="153">
        <v>16</v>
      </c>
      <c r="G58" s="153">
        <v>20</v>
      </c>
      <c r="H58" s="76" t="s">
        <v>184</v>
      </c>
      <c r="I58" s="153">
        <v>0</v>
      </c>
      <c r="J58" s="44" t="s">
        <v>182</v>
      </c>
      <c r="K58" s="210" t="s">
        <v>190</v>
      </c>
      <c r="L58" s="212"/>
      <c r="M58" s="210" t="s">
        <v>191</v>
      </c>
      <c r="N58" s="211"/>
      <c r="O58" s="7"/>
    </row>
    <row r="59" spans="2:15" s="40" customFormat="1" ht="22.5" customHeight="1">
      <c r="B59" s="77" t="s">
        <v>66</v>
      </c>
      <c r="C59" s="151">
        <v>-208.262</v>
      </c>
      <c r="D59" s="151">
        <v>-208.837</v>
      </c>
      <c r="E59" s="76" t="s">
        <v>165</v>
      </c>
      <c r="F59" s="155">
        <v>20</v>
      </c>
      <c r="G59" s="155">
        <v>20</v>
      </c>
      <c r="H59" s="76" t="s">
        <v>168</v>
      </c>
      <c r="I59" s="153">
        <v>0</v>
      </c>
      <c r="J59" s="45" t="s">
        <v>99</v>
      </c>
      <c r="K59" s="210" t="s">
        <v>192</v>
      </c>
      <c r="L59" s="212"/>
      <c r="M59" s="210" t="s">
        <v>193</v>
      </c>
      <c r="N59" s="211"/>
      <c r="O59" s="7"/>
    </row>
    <row r="60" spans="2:15" s="40" customFormat="1" ht="22.5" customHeight="1">
      <c r="B60" s="77" t="s">
        <v>67</v>
      </c>
      <c r="C60" s="151">
        <v>-113.161</v>
      </c>
      <c r="D60" s="151">
        <v>-113.519</v>
      </c>
      <c r="E60" s="76" t="s">
        <v>163</v>
      </c>
      <c r="F60" s="155">
        <v>45</v>
      </c>
      <c r="G60" s="155">
        <v>40</v>
      </c>
      <c r="H60" s="76" t="s">
        <v>96</v>
      </c>
      <c r="I60" s="153">
        <v>0</v>
      </c>
      <c r="J60" s="44" t="s">
        <v>68</v>
      </c>
      <c r="K60" s="210" t="s">
        <v>194</v>
      </c>
      <c r="L60" s="212"/>
      <c r="M60" s="210" t="s">
        <v>195</v>
      </c>
      <c r="N60" s="211"/>
      <c r="O60" s="7"/>
    </row>
    <row r="61" spans="2:15" s="40" customFormat="1" ht="22.5" customHeight="1">
      <c r="B61" s="77" t="s">
        <v>69</v>
      </c>
      <c r="C61" s="151">
        <v>27.804</v>
      </c>
      <c r="D61" s="151">
        <v>27.357</v>
      </c>
      <c r="E61" s="76" t="s">
        <v>164</v>
      </c>
      <c r="F61" s="155">
        <v>50</v>
      </c>
      <c r="G61" s="155">
        <v>50</v>
      </c>
      <c r="H61" s="75" t="s">
        <v>70</v>
      </c>
      <c r="I61" s="165">
        <v>0</v>
      </c>
      <c r="J61" s="207" t="s">
        <v>71</v>
      </c>
      <c r="K61" s="219"/>
      <c r="L61" s="220"/>
      <c r="M61" s="220"/>
      <c r="N61" s="221"/>
      <c r="O61" s="7"/>
    </row>
    <row r="62" spans="2:15" s="40" customFormat="1" ht="22.5" customHeight="1">
      <c r="B62" s="77" t="s">
        <v>72</v>
      </c>
      <c r="C62" s="151">
        <v>30.911</v>
      </c>
      <c r="D62" s="151">
        <v>29.985</v>
      </c>
      <c r="E62" s="76" t="s">
        <v>166</v>
      </c>
      <c r="F62" s="155">
        <v>270</v>
      </c>
      <c r="G62" s="155">
        <v>260</v>
      </c>
      <c r="H62" s="75" t="s">
        <v>73</v>
      </c>
      <c r="I62" s="165">
        <v>1</v>
      </c>
      <c r="J62" s="208"/>
      <c r="K62" s="201"/>
      <c r="L62" s="202"/>
      <c r="M62" s="202"/>
      <c r="N62" s="203"/>
      <c r="O62" s="7"/>
    </row>
    <row r="63" spans="2:15" s="40" customFormat="1" ht="22.5" customHeight="1">
      <c r="B63" s="77" t="s">
        <v>74</v>
      </c>
      <c r="C63" s="151">
        <v>24.299</v>
      </c>
      <c r="D63" s="151">
        <v>24.015</v>
      </c>
      <c r="E63" s="76" t="s">
        <v>185</v>
      </c>
      <c r="F63" s="156">
        <v>2.6</v>
      </c>
      <c r="G63" s="176">
        <v>2.6</v>
      </c>
      <c r="H63" s="75" t="s">
        <v>75</v>
      </c>
      <c r="I63" s="165">
        <v>0</v>
      </c>
      <c r="J63" s="208"/>
      <c r="K63" s="201"/>
      <c r="L63" s="202"/>
      <c r="M63" s="202"/>
      <c r="N63" s="203"/>
      <c r="O63" s="7"/>
    </row>
    <row r="64" spans="2:15" s="40" customFormat="1" ht="22.5" customHeight="1">
      <c r="B64" s="77" t="s">
        <v>76</v>
      </c>
      <c r="C64" s="151">
        <v>24.816</v>
      </c>
      <c r="D64" s="151">
        <v>24.505</v>
      </c>
      <c r="E64" s="76" t="s">
        <v>186</v>
      </c>
      <c r="F64" s="156">
        <v>0.4</v>
      </c>
      <c r="G64" s="176">
        <v>0.4</v>
      </c>
      <c r="H64" s="80"/>
      <c r="I64" s="175"/>
      <c r="J64" s="208"/>
      <c r="K64" s="201"/>
      <c r="L64" s="202"/>
      <c r="M64" s="202"/>
      <c r="N64" s="203"/>
      <c r="O64" s="7"/>
    </row>
    <row r="65" spans="2:15" s="40" customFormat="1" ht="22.5" customHeight="1">
      <c r="B65" s="78" t="s">
        <v>126</v>
      </c>
      <c r="C65" s="152">
        <v>1.19E-05</v>
      </c>
      <c r="D65" s="152">
        <v>1.22E-05</v>
      </c>
      <c r="E65" s="75" t="s">
        <v>77</v>
      </c>
      <c r="F65" s="151">
        <v>12.3</v>
      </c>
      <c r="G65" s="176">
        <v>10.2</v>
      </c>
      <c r="H65" s="76" t="s">
        <v>97</v>
      </c>
      <c r="I65" s="176">
        <v>7</v>
      </c>
      <c r="J65" s="208"/>
      <c r="K65" s="201"/>
      <c r="L65" s="202"/>
      <c r="M65" s="202"/>
      <c r="N65" s="203"/>
      <c r="O65" s="7"/>
    </row>
    <row r="66" spans="2:15" s="40" customFormat="1" ht="22.5" customHeight="1">
      <c r="B66" s="79" t="s">
        <v>78</v>
      </c>
      <c r="C66" s="142">
        <v>500</v>
      </c>
      <c r="D66" s="109"/>
      <c r="E66" s="81" t="s">
        <v>183</v>
      </c>
      <c r="F66" s="154">
        <v>48.4</v>
      </c>
      <c r="G66" s="269">
        <v>54.8</v>
      </c>
      <c r="H66" s="81" t="s">
        <v>98</v>
      </c>
      <c r="I66" s="177">
        <v>7</v>
      </c>
      <c r="J66" s="209"/>
      <c r="K66" s="204"/>
      <c r="L66" s="205"/>
      <c r="M66" s="205"/>
      <c r="N66" s="206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173</v>
      </c>
      <c r="J69" s="51" t="s">
        <v>114</v>
      </c>
      <c r="K69" s="62" t="s">
        <v>125</v>
      </c>
      <c r="L69" s="62" t="s">
        <v>115</v>
      </c>
      <c r="M69" s="51" t="s">
        <v>116</v>
      </c>
      <c r="N69" s="63" t="s">
        <v>117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6" t="s">
        <v>152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197" t="s">
        <v>144</v>
      </c>
      <c r="C75" s="198"/>
      <c r="D75" s="123">
        <v>0</v>
      </c>
      <c r="E75" s="198" t="s">
        <v>128</v>
      </c>
      <c r="F75" s="198"/>
      <c r="G75" s="126">
        <v>0</v>
      </c>
      <c r="H75" s="198" t="s">
        <v>133</v>
      </c>
      <c r="I75" s="198"/>
      <c r="J75" s="123">
        <v>0</v>
      </c>
      <c r="K75" s="198" t="s">
        <v>158</v>
      </c>
      <c r="L75" s="198"/>
      <c r="M75" s="128">
        <v>0</v>
      </c>
      <c r="N75" s="46"/>
      <c r="O75" s="9"/>
    </row>
    <row r="76" spans="2:15" s="40" customFormat="1" ht="18.75" customHeight="1">
      <c r="B76" s="199" t="s">
        <v>145</v>
      </c>
      <c r="C76" s="200"/>
      <c r="D76" s="124">
        <v>0</v>
      </c>
      <c r="E76" s="200" t="s">
        <v>129</v>
      </c>
      <c r="F76" s="200"/>
      <c r="G76" s="124">
        <v>0</v>
      </c>
      <c r="H76" s="200" t="s">
        <v>136</v>
      </c>
      <c r="I76" s="200"/>
      <c r="J76" s="124">
        <v>0</v>
      </c>
      <c r="K76" s="200" t="s">
        <v>143</v>
      </c>
      <c r="L76" s="200"/>
      <c r="M76" s="129">
        <v>0</v>
      </c>
      <c r="N76" s="46"/>
      <c r="O76" s="9"/>
    </row>
    <row r="77" spans="2:15" s="40" customFormat="1" ht="18.75" customHeight="1">
      <c r="B77" s="199" t="s">
        <v>146</v>
      </c>
      <c r="C77" s="200"/>
      <c r="D77" s="124">
        <v>0</v>
      </c>
      <c r="E77" s="200" t="s">
        <v>130</v>
      </c>
      <c r="F77" s="200"/>
      <c r="G77" s="124">
        <v>0</v>
      </c>
      <c r="H77" s="200" t="s">
        <v>160</v>
      </c>
      <c r="I77" s="200"/>
      <c r="J77" s="127">
        <v>0</v>
      </c>
      <c r="K77" s="200" t="s">
        <v>162</v>
      </c>
      <c r="L77" s="200"/>
      <c r="M77" s="129">
        <v>0</v>
      </c>
      <c r="N77" s="46"/>
      <c r="O77" s="9"/>
    </row>
    <row r="78" spans="2:15" s="40" customFormat="1" ht="18.75" customHeight="1">
      <c r="B78" s="199" t="s">
        <v>147</v>
      </c>
      <c r="C78" s="200"/>
      <c r="D78" s="124">
        <v>0</v>
      </c>
      <c r="E78" s="200" t="s">
        <v>131</v>
      </c>
      <c r="F78" s="200"/>
      <c r="G78" s="124">
        <v>0</v>
      </c>
      <c r="H78" s="200" t="s">
        <v>161</v>
      </c>
      <c r="I78" s="200"/>
      <c r="J78" s="124">
        <v>0</v>
      </c>
      <c r="K78" s="200" t="s">
        <v>159</v>
      </c>
      <c r="L78" s="200"/>
      <c r="M78" s="129">
        <v>0</v>
      </c>
      <c r="N78" s="46"/>
      <c r="O78" s="9"/>
    </row>
    <row r="79" spans="2:15" s="40" customFormat="1" ht="18.75" customHeight="1">
      <c r="B79" s="199" t="s">
        <v>148</v>
      </c>
      <c r="C79" s="200"/>
      <c r="D79" s="124">
        <v>0</v>
      </c>
      <c r="E79" s="200" t="s">
        <v>134</v>
      </c>
      <c r="F79" s="200"/>
      <c r="G79" s="124">
        <v>0</v>
      </c>
      <c r="H79" s="200" t="s">
        <v>138</v>
      </c>
      <c r="I79" s="200"/>
      <c r="J79" s="127">
        <v>0</v>
      </c>
      <c r="K79" s="200" t="s">
        <v>142</v>
      </c>
      <c r="L79" s="200"/>
      <c r="M79" s="129">
        <v>0</v>
      </c>
      <c r="N79" s="46"/>
      <c r="O79" s="9"/>
    </row>
    <row r="80" spans="2:15" s="40" customFormat="1" ht="18.75" customHeight="1">
      <c r="B80" s="199" t="s">
        <v>113</v>
      </c>
      <c r="C80" s="200"/>
      <c r="D80" s="124">
        <v>0</v>
      </c>
      <c r="E80" s="200" t="s">
        <v>135</v>
      </c>
      <c r="F80" s="200"/>
      <c r="G80" s="124">
        <v>0</v>
      </c>
      <c r="H80" s="200" t="s">
        <v>139</v>
      </c>
      <c r="I80" s="200"/>
      <c r="J80" s="127">
        <v>0</v>
      </c>
      <c r="K80" s="200" t="s">
        <v>127</v>
      </c>
      <c r="L80" s="200"/>
      <c r="M80" s="139">
        <v>0</v>
      </c>
      <c r="N80" s="46"/>
      <c r="O80" s="9"/>
    </row>
    <row r="81" spans="2:15" s="40" customFormat="1" ht="18.75" customHeight="1">
      <c r="B81" s="199" t="s">
        <v>122</v>
      </c>
      <c r="C81" s="200"/>
      <c r="D81" s="124">
        <v>0</v>
      </c>
      <c r="E81" s="200" t="s">
        <v>132</v>
      </c>
      <c r="F81" s="200"/>
      <c r="G81" s="124">
        <v>0</v>
      </c>
      <c r="H81" s="200" t="s">
        <v>140</v>
      </c>
      <c r="I81" s="200"/>
      <c r="J81" s="124">
        <v>0</v>
      </c>
      <c r="K81" s="200" t="s">
        <v>187</v>
      </c>
      <c r="L81" s="200"/>
      <c r="M81" s="139">
        <v>0</v>
      </c>
      <c r="N81" s="46"/>
      <c r="O81" s="132"/>
    </row>
    <row r="82" spans="2:15" s="40" customFormat="1" ht="18.75" customHeight="1">
      <c r="B82" s="237" t="s">
        <v>123</v>
      </c>
      <c r="C82" s="236"/>
      <c r="D82" s="125">
        <v>0</v>
      </c>
      <c r="E82" s="236" t="s">
        <v>137</v>
      </c>
      <c r="F82" s="236"/>
      <c r="G82" s="125">
        <v>0</v>
      </c>
      <c r="H82" s="236" t="s">
        <v>141</v>
      </c>
      <c r="I82" s="236"/>
      <c r="J82" s="125">
        <v>0</v>
      </c>
      <c r="K82" s="236"/>
      <c r="L82" s="236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38" t="s">
        <v>207</v>
      </c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40"/>
      <c r="O85" s="7"/>
    </row>
    <row r="86" spans="2:15" s="40" customFormat="1" ht="12" customHeight="1">
      <c r="B86" s="260" t="s">
        <v>209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2"/>
      <c r="O86" s="7"/>
    </row>
    <row r="87" spans="2:15" s="40" customFormat="1" ht="12" customHeight="1">
      <c r="B87" s="260" t="s">
        <v>216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2"/>
      <c r="O87" s="7"/>
    </row>
    <row r="88" spans="2:15" s="40" customFormat="1" ht="12" customHeight="1">
      <c r="B88" s="260" t="s">
        <v>212</v>
      </c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2"/>
      <c r="O88" s="7"/>
    </row>
    <row r="89" spans="2:15" s="40" customFormat="1" ht="12" customHeight="1">
      <c r="B89" s="260" t="s">
        <v>219</v>
      </c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2"/>
      <c r="O89" s="7"/>
    </row>
    <row r="90" spans="2:15" s="40" customFormat="1" ht="12" customHeight="1">
      <c r="B90" s="233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5"/>
      <c r="O90" s="7"/>
    </row>
    <row r="91" spans="2:15" s="40" customFormat="1" ht="12" customHeight="1"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5"/>
      <c r="O91" s="7"/>
    </row>
    <row r="92" spans="2:15" s="40" customFormat="1" ht="12" customHeight="1"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5"/>
      <c r="O92" s="7"/>
    </row>
    <row r="93" spans="2:15" s="40" customFormat="1" ht="12" customHeight="1">
      <c r="B93" s="233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5"/>
      <c r="O93" s="7"/>
    </row>
    <row r="94" spans="2:15" s="40" customFormat="1" ht="12" customHeight="1"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5"/>
      <c r="O94" s="7"/>
    </row>
    <row r="95" spans="2:15" s="40" customFormat="1" ht="12" customHeight="1">
      <c r="B95" s="233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5"/>
      <c r="O95" s="7"/>
    </row>
    <row r="96" spans="2:15" s="40" customFormat="1" ht="12" customHeight="1">
      <c r="B96" s="244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6"/>
      <c r="O96" s="7"/>
    </row>
    <row r="97" spans="2:15" s="40" customFormat="1" ht="12" customHeight="1">
      <c r="B97" s="244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6"/>
      <c r="O97" s="7"/>
    </row>
    <row r="98" spans="2:15" s="40" customFormat="1" ht="12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6"/>
      <c r="O98" s="7"/>
    </row>
    <row r="99" spans="2:15" s="40" customFormat="1" ht="12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6"/>
      <c r="O99" s="7"/>
    </row>
    <row r="100" spans="2:15" s="40" customFormat="1" ht="12" customHeight="1">
      <c r="B100" s="241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3"/>
      <c r="O100" s="7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H81:I81"/>
    <mergeCell ref="B87:N87"/>
    <mergeCell ref="H80:I80"/>
    <mergeCell ref="E79:F79"/>
    <mergeCell ref="K78:L78"/>
    <mergeCell ref="E78:F78"/>
    <mergeCell ref="B78:C78"/>
    <mergeCell ref="B81:C81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M35:N35"/>
    <mergeCell ref="K81:L81"/>
    <mergeCell ref="K79:L79"/>
    <mergeCell ref="B47:N47"/>
    <mergeCell ref="B48:N48"/>
    <mergeCell ref="B49:N49"/>
    <mergeCell ref="B80:C80"/>
    <mergeCell ref="K75:L75"/>
    <mergeCell ref="K76:L76"/>
    <mergeCell ref="E80:F80"/>
    <mergeCell ref="C40:D40"/>
    <mergeCell ref="G38:H38"/>
    <mergeCell ref="I38:J38"/>
    <mergeCell ref="K38:L38"/>
    <mergeCell ref="M38:N38"/>
    <mergeCell ref="M39:N39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G39:H39"/>
    <mergeCell ref="F22:H22"/>
    <mergeCell ref="F23:H23"/>
    <mergeCell ref="L22:N22"/>
    <mergeCell ref="L23:N23"/>
    <mergeCell ref="F24:H24"/>
    <mergeCell ref="F25:H25"/>
    <mergeCell ref="E36:F36"/>
    <mergeCell ref="I35:J35"/>
    <mergeCell ref="B43:N43"/>
    <mergeCell ref="E41:F41"/>
    <mergeCell ref="G41:H41"/>
    <mergeCell ref="L24:N24"/>
    <mergeCell ref="L25:N25"/>
    <mergeCell ref="L26:N26"/>
    <mergeCell ref="I41:J41"/>
    <mergeCell ref="C41:D41"/>
    <mergeCell ref="F26:H26"/>
    <mergeCell ref="B53:N53"/>
    <mergeCell ref="B44:N44"/>
    <mergeCell ref="K61:N61"/>
    <mergeCell ref="B46:N46"/>
    <mergeCell ref="B51:N51"/>
    <mergeCell ref="I40:J40"/>
    <mergeCell ref="M37:N37"/>
    <mergeCell ref="K35:L35"/>
    <mergeCell ref="K41:L41"/>
    <mergeCell ref="K80:L80"/>
    <mergeCell ref="K77:L77"/>
    <mergeCell ref="K62:N62"/>
    <mergeCell ref="M59:N59"/>
    <mergeCell ref="E77:F77"/>
    <mergeCell ref="E76:F76"/>
    <mergeCell ref="H79:I79"/>
    <mergeCell ref="H76:I76"/>
    <mergeCell ref="K65:N65"/>
    <mergeCell ref="K66:N66"/>
    <mergeCell ref="B77:C77"/>
    <mergeCell ref="E75:F75"/>
    <mergeCell ref="J61:J66"/>
    <mergeCell ref="H77:I77"/>
    <mergeCell ref="H78:I78"/>
    <mergeCell ref="B79:C79"/>
    <mergeCell ref="B45:N45"/>
    <mergeCell ref="B50:N50"/>
    <mergeCell ref="B52:N52"/>
    <mergeCell ref="B75:C75"/>
    <mergeCell ref="H75:I75"/>
    <mergeCell ref="B76:C76"/>
    <mergeCell ref="M58:N58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2018-07-12T03:39:24Z</dcterms:modified>
  <cp:category/>
  <cp:version/>
  <cp:contentType/>
  <cp:contentStatus/>
</cp:coreProperties>
</file>