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<sst xmlns="http://schemas.openxmlformats.org/spreadsheetml/2006/main" count="235" uniqueCount="221">
  <si>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</si>
  <si>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</si>
  <si>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</si>
  <si>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</si>
  <si>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</si>
  <si>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</si>
  <si>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</si>
  <si>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</si>
  <si>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</si>
  <si>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</si>
  <si>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</si>
  <si>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</si>
  <si>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</si>
  <si>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</si>
  <si>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</si>
  <si>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</si>
  <si>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</si>
  <si>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</si>
  <si>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</si>
  <si>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</si>
  <si>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</si>
  <si>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</si>
  <si>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</si>
  <si>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</si>
  <si>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</si>
  <si>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</si>
  <si>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</si>
  <si>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</si>
  <si>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</si>
  <si>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</si>
  <si>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</si>
  <si>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</si>
  <si>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</si>
  <si>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</si>
  <si>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</si>
  <si>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</si>
  <si>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</si>
  <si>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</si>
  <si>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</si>
  <si>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</si>
  <si>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</si>
  <si>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</si>
  <si>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</si>
  <si>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</si>
  <si>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</si>
  <si>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</si>
  <si>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</si>
  <si>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</si>
  <si>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</si>
  <si>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</si>
  <si>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</si>
  <si>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</si>
  <si>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</si>
  <si>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</si>
  <si>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</si>
  <si>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</si>
  <si>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</si>
  <si>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</si>
  <si>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</si>
  <si>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</si>
  <si>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</si>
  <si>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</si>
  <si>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</si>
  <si>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</si>
  <si>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</si>
  <si>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</si>
  <si>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</si>
  <si>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</si>
  <si>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</si>
  <si>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</si>
  <si>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</si>
  <si>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</si>
  <si>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</si>
  <si>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</si>
  <si>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</si>
  <si>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</si>
  <si>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</si>
  <si>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</si>
  <si>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</si>
  <si>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</si>
  <si>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</si>
  <si>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</si>
  <si>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</si>
  <si>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</si>
  <si>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</si>
  <si>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</si>
  <si>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</si>
  <si>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</si>
  <si>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</si>
  <si>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</si>
  <si>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</si>
  <si>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</si>
  <si>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</si>
  <si>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</si>
  <si>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</si>
  <si>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</si>
  <si>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</si>
  <si>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</si>
  <si>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</si>
  <si>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</si>
  <si>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</si>
  <si>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</si>
  <si>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</si>
  <si>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</si>
  <si>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</si>
  <si>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</si>
  <si>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</si>
  <si>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</si>
  <si>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</si>
  <si>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</si>
  <si>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</si>
  <si>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</si>
  <si>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</si>
  <si>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</si>
  <si>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</si>
  <si>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</si>
  <si>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</si>
  <si>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</si>
  <si>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</si>
  <si>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</si>
  <si>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</si>
  <si>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</si>
  <si>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</si>
  <si>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</si>
  <si>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</si>
  <si>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</si>
  <si>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</si>
  <si>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</si>
  <si>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</si>
  <si>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</si>
  <si>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</si>
  <si>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</si>
  <si>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</si>
  <si>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</si>
  <si>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</si>
  <si>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</si>
  <si>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</si>
  <si>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</si>
  <si>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</si>
  <si>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</si>
  <si>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</si>
  <si>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</si>
  <si>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</si>
  <si>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</si>
  <si>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</si>
  <si>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</si>
  <si>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</si>
  <si>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</si>
  <si>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</si>
  <si>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</si>
  <si>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</si>
  <si>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</si>
  <si>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</si>
  <si>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</si>
  <si>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</si>
  <si>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</si>
  <si>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</si>
  <si>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</si>
  <si>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</si>
  <si>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</si>
  <si>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</si>
  <si>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</si>
  <si>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</si>
  <si>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</si>
  <si>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</si>
  <si>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</si>
  <si>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</si>
  <si>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</si>
  <si>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</si>
  <si>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</si>
  <si>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</si>
  <si>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</si>
  <si>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</si>
  <si>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</si>
  <si>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</si>
  <si>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</si>
  <si>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</si>
  <si>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</si>
  <si>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</si>
  <si>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</si>
  <si>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</si>
  <si>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</si>
  <si>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</si>
  <si>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</si>
  <si>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</si>
  <si>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</si>
  <si>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</si>
  <si>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</si>
  <si>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</si>
  <si>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</si>
  <si>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</si>
  <si>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</si>
  <si>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</si>
  <si>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</si>
  <si>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</si>
  <si>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</si>
  <si>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BLG</t>
  </si>
  <si>
    <t>/ / / / /</t>
  </si>
  <si>
    <t>SN</t>
  </si>
  <si>
    <t>김부진</t>
  </si>
  <si>
    <t>NE</t>
  </si>
  <si>
    <t>B_028048:7</t>
  </si>
  <si>
    <t>20s/35k 25s/30k 38s/30k 48s/26k</t>
  </si>
  <si>
    <t>30s/27k 42s/27k 60s/28k</t>
  </si>
  <si>
    <t>NE</t>
  </si>
  <si>
    <t>S_028148:N</t>
  </si>
  <si>
    <t>S_028173:N</t>
  </si>
  <si>
    <t>S_028183:T</t>
  </si>
  <si>
    <t>S_028213:N</t>
  </si>
  <si>
    <t>S_028220:M</t>
  </si>
  <si>
    <t>S_028249:N</t>
  </si>
  <si>
    <t>S_028254:N</t>
  </si>
  <si>
    <t>BLG Nomal Mode Last Number 184</t>
  </si>
  <si>
    <t>S_028331:T</t>
  </si>
  <si>
    <t>월령 40 퍼센트 이하이므로 방풍막 분리</t>
  </si>
  <si>
    <t>N</t>
  </si>
  <si>
    <t>SITE SEEING: 1.60 / 1.65 / 0.00</t>
  </si>
  <si>
    <t xml:space="preserve"> 028198 외 1회 셔터 불량 발생</t>
  </si>
  <si>
    <t xml:space="preserve"> 0회 N 칩 이상 영상 발생</t>
  </si>
  <si>
    <t>60s/20k 57s/27k 43s/29k</t>
  </si>
  <si>
    <t>60s/19k 55s/28k 40s/35k 20s/26k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</si>
</sst>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111" fillId="34" borderId="11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" fontId="111" fillId="34" borderId="15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1" fillId="39" borderId="74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183" fontId="111" fillId="40" borderId="75" xfId="0" applyNumberFormat="1" applyFont="1" applyFill="1" applyBorder="1" applyAlignment="1">
      <alignment horizontal="center" vertical="center"/>
    </xf>
    <xf numFmtId="183" fontId="111" fillId="40" borderId="51" xfId="0" applyNumberFormat="1" applyFont="1" applyFill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78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80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13" fillId="41" borderId="32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105" fillId="0" borderId="63" xfId="0" applyFont="1" applyBorder="1" applyAlignment="1">
      <alignment horizontal="center" vertical="center" wrapText="1"/>
    </xf>
    <xf numFmtId="0" fontId="114" fillId="0" borderId="81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91" xfId="0" applyNumberFormat="1" applyFont="1" applyBorder="1" applyAlignment="1">
      <alignment horizontal="left" vertical="center"/>
    </xf>
    <xf numFmtId="0" fontId="105" fillId="0" borderId="92" xfId="0" applyFont="1" applyBorder="1" applyAlignment="1">
      <alignment horizontal="center" vertical="center" wrapText="1"/>
    </xf>
    <xf numFmtId="14" fontId="106" fillId="0" borderId="83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85" xfId="0" applyNumberFormat="1" applyFont="1" applyBorder="1" applyAlignment="1">
      <alignment horizontal="left" vertical="center"/>
    </xf>
    <xf numFmtId="0" fontId="106" fillId="0" borderId="8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91" xfId="0" applyNumberFormat="1" applyFont="1" applyBorder="1" applyAlignment="1">
      <alignment horizontal="left" vertical="center"/>
    </xf>
    <xf numFmtId="0" fontId="105" fillId="0" borderId="93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94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29" fillId="41" borderId="32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0" fontId="111" fillId="42" borderId="96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97" xfId="33" applyNumberFormat="1" applyFont="1" applyFill="1" applyBorder="1" applyAlignment="1">
      <alignment horizontal="left" vertical="center"/>
      <protection/>
    </xf>
    <xf numFmtId="0" fontId="105" fillId="0" borderId="62" xfId="0" applyFont="1" applyBorder="1" applyAlignment="1">
      <alignment horizontal="center" vertical="center" wrapText="1"/>
    </xf>
    <xf numFmtId="49" fontId="30" fillId="34" borderId="32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20" fontId="96" fillId="0" borderId="98" xfId="0" applyNumberFormat="1" applyFont="1" applyBorder="1" applyAlignment="1">
      <alignment horizontal="center" vertical="center"/>
    </xf>
    <xf numFmtId="20" fontId="96" fillId="0" borderId="99" xfId="0" applyNumberFormat="1" applyFont="1" applyBorder="1" applyAlignment="1">
      <alignment horizontal="center" vertical="center"/>
    </xf>
    <xf numFmtId="20" fontId="96" fillId="0" borderId="100" xfId="0" applyNumberFormat="1" applyFont="1" applyBorder="1" applyAlignment="1">
      <alignment horizontal="center" vertical="center"/>
    </xf>
    <xf numFmtId="49" fontId="30" fillId="34" borderId="101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105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center" vertical="center"/>
    </xf>
    <xf numFmtId="0" fontId="105" fillId="0" borderId="107" xfId="0" applyFont="1" applyBorder="1" applyAlignment="1">
      <alignment horizontal="center" vertical="center" wrapText="1"/>
    </xf>
    <xf numFmtId="0" fontId="101" fillId="0" borderId="108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1" fontId="96" fillId="34" borderId="11" xfId="0" applyNumberFormat="1" applyFont="1" applyFill="1" applyBorder="1" applyAlignment="1">
      <alignment horizontal="center" vertical="center"/>
    </xf>
    <xf numFmtId="1" fontId="96" fillId="34" borderId="15" xfId="0" applyNumberFormat="1" applyFont="1" applyFill="1" applyBorder="1" applyAlignment="1">
      <alignment horizontal="center" vertical="center"/>
    </xf>
    <xf numFmtId="0" fontId="114" fillId="42" borderId="96" xfId="33" applyNumberFormat="1" applyFont="1" applyFill="1" applyBorder="1" applyAlignment="1">
      <alignment horizontal="left" vertical="center"/>
      <protection/>
    </xf>
    <xf numFmtId="0" fontId="114" fillId="42" borderId="0" xfId="33" applyNumberFormat="1" applyFont="1" applyFill="1" applyBorder="1" applyAlignment="1">
      <alignment horizontal="left" vertical="center"/>
      <protection/>
    </xf>
    <xf numFmtId="0" fontId="114" fillId="42" borderId="97" xfId="33" applyNumberFormat="1" applyFont="1" applyFill="1" applyBorder="1" applyAlignment="1">
      <alignment horizontal="left" vertical="center"/>
      <protection/>
    </xf>
    <xf numFmtId="0" fontId="91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8" fillId="42" borderId="96" xfId="33" applyNumberFormat="1" applyFont="1" applyFill="1" applyBorder="1" applyAlignment="1">
      <alignment horizontal="left" vertical="center"/>
      <protection/>
    </xf>
    <xf numFmtId="0" fontId="28" fillId="42" borderId="0" xfId="33" applyNumberFormat="1" applyFont="1" applyFill="1" applyBorder="1" applyAlignment="1">
      <alignment horizontal="left" vertical="center"/>
      <protection/>
    </xf>
    <xf numFmtId="0" fontId="28" fillId="42" borderId="97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I57" sqref="I57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0">
        <v>43288</v>
      </c>
      <c r="D3" s="201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100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57">
        <v>0.7083333333333334</v>
      </c>
      <c r="D9" s="160">
        <v>1.35</v>
      </c>
      <c r="E9" s="160">
        <v>8.38</v>
      </c>
      <c r="F9" s="160">
        <v>39.7</v>
      </c>
      <c r="G9" s="161" t="s">
        <v>204</v>
      </c>
      <c r="H9" s="160">
        <v>25</v>
      </c>
      <c r="I9" s="162">
        <v>33</v>
      </c>
      <c r="J9" s="163">
        <v>0</v>
      </c>
      <c r="K9" s="11"/>
      <c r="L9" s="21">
        <v>2</v>
      </c>
      <c r="M9" s="56" t="s">
        <v>2</v>
      </c>
      <c r="N9" s="57" t="s">
        <v>176</v>
      </c>
    </row>
    <row r="10" spans="1:15" s="150" customFormat="1" ht="13.5" customHeight="1">
      <c r="A10" s="146"/>
      <c r="B10" s="147" t="s">
        <v>46</v>
      </c>
      <c r="C10" s="157">
        <v>0.9375</v>
      </c>
      <c r="D10" s="160">
        <v>1.8</v>
      </c>
      <c r="E10" s="160">
        <v>4.94</v>
      </c>
      <c r="F10" s="160">
        <v>53.05</v>
      </c>
      <c r="G10" s="161" t="s">
        <v>200</v>
      </c>
      <c r="H10" s="160">
        <v>28.66</v>
      </c>
      <c r="I10" s="146"/>
      <c r="J10" s="164">
        <v>0</v>
      </c>
      <c r="K10" s="146"/>
      <c r="L10" s="21">
        <v>4</v>
      </c>
      <c r="M10" s="56" t="s">
        <v>40</v>
      </c>
      <c r="N10" s="148" t="s">
        <v>112</v>
      </c>
      <c r="O10" s="149"/>
    </row>
    <row r="11" spans="1:15" s="150" customFormat="1" ht="13.5" customHeight="1" thickBot="1">
      <c r="A11" s="146"/>
      <c r="B11" s="262" t="s">
        <v>9</v>
      </c>
      <c r="C11" s="172">
        <v>0.18055555555555555</v>
      </c>
      <c r="D11" s="173">
        <v>1.7</v>
      </c>
      <c r="E11" s="173">
        <v>5.13</v>
      </c>
      <c r="F11" s="173">
        <v>53.73</v>
      </c>
      <c r="G11" s="161" t="s">
        <v>215</v>
      </c>
      <c r="H11" s="173">
        <v>29.6</v>
      </c>
      <c r="I11" s="146"/>
      <c r="J11" s="174">
        <v>0</v>
      </c>
      <c r="K11" s="146"/>
      <c r="L11" s="21">
        <v>8</v>
      </c>
      <c r="M11" s="56" t="s">
        <v>3</v>
      </c>
      <c r="N11" s="148"/>
      <c r="O11" s="149"/>
    </row>
    <row r="12" spans="1:15" s="2" customFormat="1" ht="13.5" customHeight="1" thickBot="1">
      <c r="A12" s="11"/>
      <c r="B12" s="25" t="s">
        <v>14</v>
      </c>
      <c r="C12" s="26">
        <f>(24-C9)+C11</f>
        <v>23.472222222222225</v>
      </c>
      <c r="D12" s="27">
        <f>AVERAGE(D9:D11)</f>
        <v>1.616666666666667</v>
      </c>
      <c r="E12" s="141">
        <f>AVERAGE(E9:E11)</f>
        <v>6.1499999999999995</v>
      </c>
      <c r="F12" s="28">
        <f>AVERAGE(F9:F11)</f>
        <v>48.82666666666666</v>
      </c>
      <c r="G12" s="11"/>
      <c r="H12" s="29">
        <f>AVERAGE(H9:H11)</f>
        <v>27.75333333333333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188</v>
      </c>
      <c r="E16" s="131" t="s">
        <v>196</v>
      </c>
      <c r="F16" s="145" t="s">
        <v>198</v>
      </c>
      <c r="G16" s="145" t="s">
        <v>188</v>
      </c>
      <c r="H16" s="145"/>
      <c r="I16" s="145"/>
      <c r="J16" s="145"/>
      <c r="K16" s="145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57">
        <v>0.6555555555555556</v>
      </c>
      <c r="D17" s="157">
        <v>0.6569444444444444</v>
      </c>
      <c r="E17" s="157">
        <v>0.6979166666666666</v>
      </c>
      <c r="F17" s="157">
        <v>0.09583333333333333</v>
      </c>
      <c r="G17" s="157">
        <v>0.19930555555555554</v>
      </c>
      <c r="H17" s="133"/>
      <c r="I17" s="133"/>
      <c r="J17" s="133"/>
      <c r="K17" s="133"/>
      <c r="L17" s="133"/>
      <c r="M17" s="133"/>
      <c r="N17" s="157">
        <v>0.21458333333333335</v>
      </c>
    </row>
    <row r="18" spans="1:14" s="2" customFormat="1" ht="13.5" customHeight="1">
      <c r="A18" s="11"/>
      <c r="B18" s="47" t="s">
        <v>12</v>
      </c>
      <c r="C18" s="158">
        <v>28046</v>
      </c>
      <c r="D18" s="159">
        <f>C18+1</f>
        <v>28047</v>
      </c>
      <c r="E18" s="256">
        <f>D19+1</f>
        <v>28059</v>
      </c>
      <c r="F18" s="256">
        <f>E19+1</f>
        <v>28310</v>
      </c>
      <c r="G18" s="256">
        <f>F19+1</f>
        <v>28376</v>
      </c>
      <c r="H18" s="136"/>
      <c r="I18" s="136"/>
      <c r="J18" s="136"/>
      <c r="K18" s="136"/>
      <c r="L18" s="136"/>
      <c r="M18" s="136"/>
      <c r="N18" s="159">
        <f>G19+1</f>
        <v>28388</v>
      </c>
    </row>
    <row r="19" spans="1:14" s="2" customFormat="1" ht="13.5" customHeight="1" thickBot="1">
      <c r="A19" s="11"/>
      <c r="B19" s="48" t="s">
        <v>13</v>
      </c>
      <c r="C19" s="137"/>
      <c r="D19" s="158">
        <f>D18+11</f>
        <v>28058</v>
      </c>
      <c r="E19" s="257">
        <v>28309</v>
      </c>
      <c r="F19" s="257">
        <v>28375</v>
      </c>
      <c r="G19" s="257">
        <f>G18+11</f>
        <v>28387</v>
      </c>
      <c r="H19" s="135"/>
      <c r="I19" s="135"/>
      <c r="J19" s="135"/>
      <c r="K19" s="135"/>
      <c r="L19" s="135"/>
      <c r="M19" s="135"/>
      <c r="N19" s="143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0" ref="D20:J20">IF(ISNUMBER(D18),D19-D18+1,"")</f>
        <v>12</v>
      </c>
      <c r="E20" s="33">
        <f>IF(ISNUMBER(E18),E19-E18+1,"")</f>
        <v>251</v>
      </c>
      <c r="F20" s="33">
        <f>IF(ISNUMBER(F18),F19-F18+1,"")</f>
        <v>66</v>
      </c>
      <c r="G20" s="33">
        <f t="shared" si="0"/>
        <v>12</v>
      </c>
      <c r="H20" s="33">
        <f>IF(ISNUMBER(H18),H19-H18+1,"")</f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4"/>
      <c r="G21" s="134"/>
      <c r="H21" s="144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58" t="s">
        <v>101</v>
      </c>
      <c r="D22" s="59" t="s">
        <v>102</v>
      </c>
      <c r="E22" s="60" t="s">
        <v>103</v>
      </c>
      <c r="F22" s="238" t="s">
        <v>170</v>
      </c>
      <c r="G22" s="239"/>
      <c r="H22" s="240"/>
      <c r="I22" s="61" t="s">
        <v>101</v>
      </c>
      <c r="J22" s="59" t="s">
        <v>102</v>
      </c>
      <c r="K22" s="59" t="s">
        <v>103</v>
      </c>
      <c r="L22" s="238" t="s">
        <v>170</v>
      </c>
      <c r="M22" s="239"/>
      <c r="N22" s="240"/>
    </row>
    <row r="23" spans="1:14" s="2" customFormat="1" ht="18.75" customHeight="1">
      <c r="A23" s="11"/>
      <c r="B23" s="188"/>
      <c r="C23" s="159">
        <f>D18+5</f>
        <v>28052</v>
      </c>
      <c r="D23" s="159">
        <f>C23+3</f>
        <v>28055</v>
      </c>
      <c r="E23" s="166" t="s">
        <v>108</v>
      </c>
      <c r="F23" s="235" t="s">
        <v>202</v>
      </c>
      <c r="G23" s="236"/>
      <c r="H23" s="241"/>
      <c r="I23" s="179">
        <f>G18+5</f>
        <v>28381</v>
      </c>
      <c r="J23" s="159">
        <f>I23+2</f>
        <v>28383</v>
      </c>
      <c r="K23" s="166" t="s">
        <v>110</v>
      </c>
      <c r="L23" s="235" t="s">
        <v>219</v>
      </c>
      <c r="M23" s="236"/>
      <c r="N23" s="237"/>
    </row>
    <row r="24" spans="1:14" s="2" customFormat="1" ht="18.75" customHeight="1">
      <c r="A24" s="11"/>
      <c r="B24" s="188"/>
      <c r="C24" s="167"/>
      <c r="D24" s="167"/>
      <c r="E24" s="168" t="s">
        <v>109</v>
      </c>
      <c r="F24" s="235" t="s">
        <v>180</v>
      </c>
      <c r="G24" s="236"/>
      <c r="H24" s="241"/>
      <c r="I24" s="180"/>
      <c r="J24" s="181"/>
      <c r="K24" s="181" t="s">
        <v>111</v>
      </c>
      <c r="L24" s="235" t="s">
        <v>180</v>
      </c>
      <c r="M24" s="236"/>
      <c r="N24" s="237"/>
    </row>
    <row r="25" spans="1:14" s="2" customFormat="1" ht="18.75" customHeight="1">
      <c r="A25" s="11" t="s">
        <v>107</v>
      </c>
      <c r="B25" s="188"/>
      <c r="C25" s="159">
        <f>D23+1</f>
        <v>28056</v>
      </c>
      <c r="D25" s="159">
        <f>C25+2</f>
        <v>28058</v>
      </c>
      <c r="E25" s="166" t="s">
        <v>106</v>
      </c>
      <c r="F25" s="235" t="s">
        <v>203</v>
      </c>
      <c r="G25" s="236"/>
      <c r="H25" s="241"/>
      <c r="I25" s="179">
        <f>J23+1</f>
        <v>28384</v>
      </c>
      <c r="J25" s="159">
        <f>I25+3</f>
        <v>28387</v>
      </c>
      <c r="K25" s="166" t="s">
        <v>109</v>
      </c>
      <c r="L25" s="235" t="s">
        <v>220</v>
      </c>
      <c r="M25" s="236"/>
      <c r="N25" s="237"/>
    </row>
    <row r="26" spans="1:14" s="2" customFormat="1" ht="18.75" customHeight="1">
      <c r="A26" s="11"/>
      <c r="B26" s="189"/>
      <c r="C26" s="169"/>
      <c r="D26" s="169"/>
      <c r="E26" s="170" t="s">
        <v>104</v>
      </c>
      <c r="F26" s="235" t="s">
        <v>197</v>
      </c>
      <c r="G26" s="236"/>
      <c r="H26" s="241"/>
      <c r="I26" s="182"/>
      <c r="J26" s="166"/>
      <c r="K26" s="166" t="s">
        <v>105</v>
      </c>
      <c r="L26" s="235" t="s">
        <v>180</v>
      </c>
      <c r="M26" s="236"/>
      <c r="N26" s="237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40">
        <v>0.37986111111111115</v>
      </c>
      <c r="D30" s="138">
        <v>0.07777777777777778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0.45763888888888893</v>
      </c>
      <c r="N30" s="103"/>
    </row>
    <row r="31" spans="1:14" s="2" customFormat="1" ht="13.5" customHeight="1">
      <c r="A31" s="11"/>
      <c r="B31" s="85" t="s">
        <v>41</v>
      </c>
      <c r="C31" s="171">
        <v>0.3979166666666667</v>
      </c>
      <c r="D31" s="172">
        <v>0.10347222222222223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0.5013888888888889</v>
      </c>
      <c r="N31" s="100"/>
    </row>
    <row r="32" spans="1:15" s="2" customFormat="1" ht="13.5" customHeight="1">
      <c r="A32" s="11"/>
      <c r="B32" s="86" t="s">
        <v>42</v>
      </c>
      <c r="C32" s="185"/>
      <c r="D32" s="186"/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</v>
      </c>
      <c r="N32" s="98"/>
      <c r="O32" s="4"/>
    </row>
    <row r="33" spans="1:15" s="2" customFormat="1" ht="13.5" customHeight="1" thickBot="1">
      <c r="A33" s="11"/>
      <c r="B33" s="89" t="s">
        <v>43</v>
      </c>
      <c r="C33" s="183"/>
      <c r="D33" s="184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3" t="s">
        <v>178</v>
      </c>
      <c r="C35" s="229" t="s">
        <v>201</v>
      </c>
      <c r="D35" s="230"/>
      <c r="E35" s="229" t="s">
        <v>205</v>
      </c>
      <c r="F35" s="230"/>
      <c r="G35" s="229" t="s">
        <v>206</v>
      </c>
      <c r="H35" s="230"/>
      <c r="I35" s="229" t="s">
        <v>207</v>
      </c>
      <c r="J35" s="230"/>
      <c r="K35" s="229" t="s">
        <v>208</v>
      </c>
      <c r="L35" s="230"/>
      <c r="M35" s="229" t="s">
        <v>209</v>
      </c>
      <c r="N35" s="230"/>
    </row>
    <row r="36" spans="1:14" s="2" customFormat="1" ht="19.5" customHeight="1">
      <c r="A36" s="11"/>
      <c r="B36" s="194"/>
      <c r="C36" s="229" t="s">
        <v>210</v>
      </c>
      <c r="D36" s="230"/>
      <c r="E36" s="229" t="s">
        <v>211</v>
      </c>
      <c r="F36" s="230"/>
      <c r="G36" s="229" t="s">
        <v>213</v>
      </c>
      <c r="H36" s="230"/>
      <c r="I36" s="198"/>
      <c r="J36" s="199"/>
      <c r="K36" s="198"/>
      <c r="L36" s="199"/>
      <c r="M36" s="198"/>
      <c r="N36" s="199"/>
    </row>
    <row r="37" spans="1:15" s="2" customFormat="1" ht="19.5" customHeight="1">
      <c r="A37" s="11"/>
      <c r="B37" s="194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  <c r="O37" s="261"/>
    </row>
    <row r="38" spans="1:14" s="2" customFormat="1" ht="19.5" customHeight="1">
      <c r="A38" s="11"/>
      <c r="B38" s="194"/>
      <c r="C38" s="229"/>
      <c r="D38" s="230"/>
      <c r="E38" s="229"/>
      <c r="F38" s="230"/>
      <c r="G38" s="198"/>
      <c r="H38" s="199"/>
      <c r="I38" s="198"/>
      <c r="J38" s="199"/>
      <c r="K38" s="198"/>
      <c r="L38" s="199"/>
      <c r="M38" s="198"/>
      <c r="N38" s="199"/>
    </row>
    <row r="39" spans="1:14" s="2" customFormat="1" ht="19.5" customHeight="1">
      <c r="A39" s="11"/>
      <c r="B39" s="194"/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198"/>
      <c r="N39" s="199"/>
    </row>
    <row r="40" spans="1:14" s="2" customFormat="1" ht="19.5" customHeight="1">
      <c r="A40" s="11"/>
      <c r="B40" s="194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195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2" t="s">
        <v>177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</row>
    <row r="44" spans="1:14" s="2" customFormat="1" ht="12" customHeight="1">
      <c r="A44" s="11"/>
      <c r="B44" s="243" t="s">
        <v>216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s="2" customFormat="1" ht="12" customHeight="1">
      <c r="A45" s="11"/>
      <c r="B45" s="263" t="s">
        <v>217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</row>
    <row r="46" spans="1:14" s="2" customFormat="1" ht="12" customHeight="1">
      <c r="A46" s="11"/>
      <c r="B46" s="263" t="s">
        <v>218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</row>
    <row r="47" spans="1:14" s="2" customFormat="1" ht="12" customHeight="1">
      <c r="A47" s="11"/>
      <c r="B47" s="258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60"/>
    </row>
    <row r="48" spans="1:14" s="2" customFormat="1" ht="12" customHeight="1">
      <c r="A48" s="11"/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60"/>
    </row>
    <row r="49" spans="1:14" s="2" customFormat="1" ht="12" customHeight="1">
      <c r="A49" s="11"/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3"/>
    </row>
    <row r="50" spans="1:14" s="2" customFormat="1" ht="12" customHeight="1">
      <c r="A50" s="11"/>
      <c r="B50" s="231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3"/>
    </row>
    <row r="51" spans="1:14" s="2" customFormat="1" ht="12" customHeight="1">
      <c r="A51" s="11"/>
      <c r="B51" s="231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</row>
    <row r="52" spans="1:14" s="2" customFormat="1" ht="12" customHeight="1">
      <c r="A52" s="11"/>
      <c r="B52" s="231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3"/>
    </row>
    <row r="53" spans="1:14" s="2" customFormat="1" ht="12" customHeight="1">
      <c r="A53" s="11"/>
      <c r="B53" s="231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</row>
    <row r="54" spans="1:14" s="2" customFormat="1" ht="12" customHeight="1">
      <c r="A54" s="11"/>
      <c r="B54" s="211" t="s">
        <v>212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06" t="s">
        <v>61</v>
      </c>
      <c r="K56" s="207"/>
      <c r="L56" s="208"/>
      <c r="M56" s="209" t="s">
        <v>62</v>
      </c>
      <c r="N56" s="210"/>
      <c r="O56" s="8"/>
    </row>
    <row r="57" spans="2:15" s="40" customFormat="1" ht="22.5" customHeight="1">
      <c r="B57" s="77" t="s">
        <v>63</v>
      </c>
      <c r="C57" s="151">
        <v>-154.958</v>
      </c>
      <c r="D57" s="151">
        <v>-157.428</v>
      </c>
      <c r="E57" s="75" t="s">
        <v>64</v>
      </c>
      <c r="F57" s="151">
        <v>31</v>
      </c>
      <c r="G57" s="151">
        <v>26.8</v>
      </c>
      <c r="H57" s="76" t="s">
        <v>95</v>
      </c>
      <c r="I57" s="153">
        <v>1</v>
      </c>
      <c r="J57" s="44" t="s">
        <v>181</v>
      </c>
      <c r="K57" s="190" t="s">
        <v>190</v>
      </c>
      <c r="L57" s="191"/>
      <c r="M57" s="190" t="s">
        <v>191</v>
      </c>
      <c r="N57" s="192"/>
      <c r="O57" s="7"/>
    </row>
    <row r="58" spans="2:15" s="40" customFormat="1" ht="22.5" customHeight="1">
      <c r="B58" s="77" t="s">
        <v>65</v>
      </c>
      <c r="C58" s="151">
        <v>-136.572</v>
      </c>
      <c r="D58" s="151">
        <v>-140.142</v>
      </c>
      <c r="E58" s="76" t="s">
        <v>169</v>
      </c>
      <c r="F58" s="153">
        <v>10</v>
      </c>
      <c r="G58" s="153">
        <v>10</v>
      </c>
      <c r="H58" s="76" t="s">
        <v>184</v>
      </c>
      <c r="I58" s="153">
        <v>0</v>
      </c>
      <c r="J58" s="44" t="s">
        <v>182</v>
      </c>
      <c r="K58" s="190" t="s">
        <v>190</v>
      </c>
      <c r="L58" s="191"/>
      <c r="M58" s="190" t="s">
        <v>191</v>
      </c>
      <c r="N58" s="192"/>
      <c r="O58" s="7"/>
    </row>
    <row r="59" spans="2:15" s="40" customFormat="1" ht="22.5" customHeight="1">
      <c r="B59" s="77" t="s">
        <v>66</v>
      </c>
      <c r="C59" s="151">
        <v>-208.194</v>
      </c>
      <c r="D59" s="151">
        <v>-208.848</v>
      </c>
      <c r="E59" s="76" t="s">
        <v>165</v>
      </c>
      <c r="F59" s="155">
        <v>20</v>
      </c>
      <c r="G59" s="155">
        <v>20</v>
      </c>
      <c r="H59" s="76" t="s">
        <v>168</v>
      </c>
      <c r="I59" s="153">
        <v>0</v>
      </c>
      <c r="J59" s="45" t="s">
        <v>99</v>
      </c>
      <c r="K59" s="190" t="s">
        <v>192</v>
      </c>
      <c r="L59" s="191"/>
      <c r="M59" s="190" t="s">
        <v>193</v>
      </c>
      <c r="N59" s="192"/>
      <c r="O59" s="7"/>
    </row>
    <row r="60" spans="2:15" s="40" customFormat="1" ht="22.5" customHeight="1">
      <c r="B60" s="77" t="s">
        <v>67</v>
      </c>
      <c r="C60" s="151">
        <v>-113.583</v>
      </c>
      <c r="D60" s="151">
        <v>-116.634</v>
      </c>
      <c r="E60" s="76" t="s">
        <v>163</v>
      </c>
      <c r="F60" s="155">
        <v>40</v>
      </c>
      <c r="G60" s="155">
        <v>40</v>
      </c>
      <c r="H60" s="76" t="s">
        <v>96</v>
      </c>
      <c r="I60" s="153">
        <v>0</v>
      </c>
      <c r="J60" s="44" t="s">
        <v>68</v>
      </c>
      <c r="K60" s="190" t="s">
        <v>194</v>
      </c>
      <c r="L60" s="191"/>
      <c r="M60" s="190" t="s">
        <v>195</v>
      </c>
      <c r="N60" s="192"/>
      <c r="O60" s="7"/>
    </row>
    <row r="61" spans="2:15" s="40" customFormat="1" ht="22.5" customHeight="1">
      <c r="B61" s="77" t="s">
        <v>69</v>
      </c>
      <c r="C61" s="151">
        <v>21.199</v>
      </c>
      <c r="D61" s="151">
        <v>15.579</v>
      </c>
      <c r="E61" s="76" t="s">
        <v>164</v>
      </c>
      <c r="F61" s="155">
        <v>50</v>
      </c>
      <c r="G61" s="155">
        <v>50</v>
      </c>
      <c r="H61" s="75" t="s">
        <v>70</v>
      </c>
      <c r="I61" s="165">
        <v>0</v>
      </c>
      <c r="J61" s="249" t="s">
        <v>71</v>
      </c>
      <c r="K61" s="246"/>
      <c r="L61" s="247"/>
      <c r="M61" s="247"/>
      <c r="N61" s="248"/>
      <c r="O61" s="7"/>
    </row>
    <row r="62" spans="2:15" s="40" customFormat="1" ht="22.5" customHeight="1">
      <c r="B62" s="77" t="s">
        <v>72</v>
      </c>
      <c r="C62" s="151">
        <v>24.443</v>
      </c>
      <c r="D62" s="151">
        <v>18.376</v>
      </c>
      <c r="E62" s="76" t="s">
        <v>166</v>
      </c>
      <c r="F62" s="155">
        <v>270</v>
      </c>
      <c r="G62" s="155">
        <v>260</v>
      </c>
      <c r="H62" s="75" t="s">
        <v>73</v>
      </c>
      <c r="I62" s="165">
        <v>0</v>
      </c>
      <c r="J62" s="250"/>
      <c r="K62" s="203"/>
      <c r="L62" s="204"/>
      <c r="M62" s="204"/>
      <c r="N62" s="205"/>
      <c r="O62" s="7"/>
    </row>
    <row r="63" spans="2:15" s="40" customFormat="1" ht="22.5" customHeight="1">
      <c r="B63" s="77" t="s">
        <v>74</v>
      </c>
      <c r="C63" s="151">
        <v>17.559</v>
      </c>
      <c r="D63" s="151">
        <v>12.08</v>
      </c>
      <c r="E63" s="76" t="s">
        <v>185</v>
      </c>
      <c r="F63" s="156">
        <v>2.6</v>
      </c>
      <c r="G63" s="176">
        <v>2.6</v>
      </c>
      <c r="H63" s="75" t="s">
        <v>75</v>
      </c>
      <c r="I63" s="165">
        <v>0</v>
      </c>
      <c r="J63" s="250"/>
      <c r="K63" s="203"/>
      <c r="L63" s="204"/>
      <c r="M63" s="204"/>
      <c r="N63" s="205"/>
      <c r="O63" s="7"/>
    </row>
    <row r="64" spans="2:15" s="40" customFormat="1" ht="22.5" customHeight="1">
      <c r="B64" s="77" t="s">
        <v>76</v>
      </c>
      <c r="C64" s="151">
        <v>18.056</v>
      </c>
      <c r="D64" s="151">
        <v>12.505</v>
      </c>
      <c r="E64" s="76" t="s">
        <v>186</v>
      </c>
      <c r="F64" s="156">
        <v>0.4</v>
      </c>
      <c r="G64" s="176">
        <v>0.4</v>
      </c>
      <c r="H64" s="80"/>
      <c r="I64" s="175"/>
      <c r="J64" s="250"/>
      <c r="K64" s="203"/>
      <c r="L64" s="204"/>
      <c r="M64" s="204"/>
      <c r="N64" s="205"/>
      <c r="O64" s="7"/>
    </row>
    <row r="65" spans="2:15" s="40" customFormat="1" ht="22.5" customHeight="1">
      <c r="B65" s="78" t="s">
        <v>126</v>
      </c>
      <c r="C65" s="152">
        <v>1.18E-05</v>
      </c>
      <c r="D65" s="152">
        <v>1.21E-05</v>
      </c>
      <c r="E65" s="75" t="s">
        <v>77</v>
      </c>
      <c r="F65" s="151">
        <v>10.1</v>
      </c>
      <c r="G65" s="176">
        <v>5.6</v>
      </c>
      <c r="H65" s="76" t="s">
        <v>97</v>
      </c>
      <c r="I65" s="176">
        <v>7</v>
      </c>
      <c r="J65" s="250"/>
      <c r="K65" s="203"/>
      <c r="L65" s="204"/>
      <c r="M65" s="204"/>
      <c r="N65" s="205"/>
      <c r="O65" s="7"/>
    </row>
    <row r="66" spans="2:15" s="40" customFormat="1" ht="22.5" customHeight="1">
      <c r="B66" s="79" t="s">
        <v>78</v>
      </c>
      <c r="C66" s="142">
        <v>500</v>
      </c>
      <c r="D66" s="109"/>
      <c r="E66" s="81" t="s">
        <v>183</v>
      </c>
      <c r="F66" s="154">
        <v>33.6</v>
      </c>
      <c r="G66" s="178">
        <v>59.7</v>
      </c>
      <c r="H66" s="81" t="s">
        <v>98</v>
      </c>
      <c r="I66" s="177">
        <v>7</v>
      </c>
      <c r="J66" s="251"/>
      <c r="K66" s="253"/>
      <c r="L66" s="254"/>
      <c r="M66" s="254"/>
      <c r="N66" s="255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52" t="s">
        <v>144</v>
      </c>
      <c r="C75" s="234"/>
      <c r="D75" s="123">
        <v>0</v>
      </c>
      <c r="E75" s="234" t="s">
        <v>128</v>
      </c>
      <c r="F75" s="234"/>
      <c r="G75" s="126">
        <v>0</v>
      </c>
      <c r="H75" s="234" t="s">
        <v>133</v>
      </c>
      <c r="I75" s="234"/>
      <c r="J75" s="123">
        <v>0</v>
      </c>
      <c r="K75" s="234" t="s">
        <v>158</v>
      </c>
      <c r="L75" s="234"/>
      <c r="M75" s="128">
        <v>0</v>
      </c>
      <c r="N75" s="46"/>
      <c r="O75" s="9"/>
    </row>
    <row r="76" spans="2:15" s="40" customFormat="1" ht="18.75" customHeight="1">
      <c r="B76" s="218" t="s">
        <v>145</v>
      </c>
      <c r="C76" s="214"/>
      <c r="D76" s="124">
        <v>0</v>
      </c>
      <c r="E76" s="214" t="s">
        <v>129</v>
      </c>
      <c r="F76" s="214"/>
      <c r="G76" s="124">
        <v>0</v>
      </c>
      <c r="H76" s="214" t="s">
        <v>136</v>
      </c>
      <c r="I76" s="214"/>
      <c r="J76" s="124">
        <v>0</v>
      </c>
      <c r="K76" s="214" t="s">
        <v>143</v>
      </c>
      <c r="L76" s="214"/>
      <c r="M76" s="129">
        <v>0</v>
      </c>
      <c r="N76" s="46"/>
      <c r="O76" s="9"/>
    </row>
    <row r="77" spans="2:15" s="40" customFormat="1" ht="18.75" customHeight="1">
      <c r="B77" s="218" t="s">
        <v>146</v>
      </c>
      <c r="C77" s="214"/>
      <c r="D77" s="124">
        <v>0</v>
      </c>
      <c r="E77" s="214" t="s">
        <v>130</v>
      </c>
      <c r="F77" s="214"/>
      <c r="G77" s="124">
        <v>0</v>
      </c>
      <c r="H77" s="214" t="s">
        <v>160</v>
      </c>
      <c r="I77" s="214"/>
      <c r="J77" s="127">
        <v>0</v>
      </c>
      <c r="K77" s="214" t="s">
        <v>162</v>
      </c>
      <c r="L77" s="214"/>
      <c r="M77" s="129">
        <v>0</v>
      </c>
      <c r="N77" s="46"/>
      <c r="O77" s="9"/>
    </row>
    <row r="78" spans="2:15" s="40" customFormat="1" ht="18.75" customHeight="1">
      <c r="B78" s="218" t="s">
        <v>147</v>
      </c>
      <c r="C78" s="214"/>
      <c r="D78" s="124">
        <v>0</v>
      </c>
      <c r="E78" s="214" t="s">
        <v>131</v>
      </c>
      <c r="F78" s="214"/>
      <c r="G78" s="124">
        <v>0</v>
      </c>
      <c r="H78" s="214" t="s">
        <v>161</v>
      </c>
      <c r="I78" s="214"/>
      <c r="J78" s="124">
        <v>0</v>
      </c>
      <c r="K78" s="214" t="s">
        <v>159</v>
      </c>
      <c r="L78" s="214"/>
      <c r="M78" s="129">
        <v>0</v>
      </c>
      <c r="N78" s="46"/>
      <c r="O78" s="9"/>
    </row>
    <row r="79" spans="2:15" s="40" customFormat="1" ht="18.75" customHeight="1">
      <c r="B79" s="218" t="s">
        <v>148</v>
      </c>
      <c r="C79" s="214"/>
      <c r="D79" s="124">
        <v>0</v>
      </c>
      <c r="E79" s="214" t="s">
        <v>134</v>
      </c>
      <c r="F79" s="214"/>
      <c r="G79" s="124">
        <v>0</v>
      </c>
      <c r="H79" s="214" t="s">
        <v>138</v>
      </c>
      <c r="I79" s="214"/>
      <c r="J79" s="127">
        <v>0</v>
      </c>
      <c r="K79" s="214" t="s">
        <v>142</v>
      </c>
      <c r="L79" s="214"/>
      <c r="M79" s="129">
        <v>0</v>
      </c>
      <c r="N79" s="46"/>
      <c r="O79" s="9"/>
    </row>
    <row r="80" spans="2:15" s="40" customFormat="1" ht="18.75" customHeight="1">
      <c r="B80" s="218" t="s">
        <v>113</v>
      </c>
      <c r="C80" s="214"/>
      <c r="D80" s="124">
        <v>0</v>
      </c>
      <c r="E80" s="214" t="s">
        <v>135</v>
      </c>
      <c r="F80" s="214"/>
      <c r="G80" s="124">
        <v>0</v>
      </c>
      <c r="H80" s="214" t="s">
        <v>139</v>
      </c>
      <c r="I80" s="214"/>
      <c r="J80" s="127">
        <v>0</v>
      </c>
      <c r="K80" s="214" t="s">
        <v>127</v>
      </c>
      <c r="L80" s="214"/>
      <c r="M80" s="139">
        <v>0</v>
      </c>
      <c r="N80" s="46"/>
      <c r="O80" s="9"/>
    </row>
    <row r="81" spans="2:15" s="40" customFormat="1" ht="18.75" customHeight="1">
      <c r="B81" s="218" t="s">
        <v>122</v>
      </c>
      <c r="C81" s="214"/>
      <c r="D81" s="124">
        <v>0</v>
      </c>
      <c r="E81" s="214" t="s">
        <v>132</v>
      </c>
      <c r="F81" s="214"/>
      <c r="G81" s="124">
        <v>0</v>
      </c>
      <c r="H81" s="214" t="s">
        <v>140</v>
      </c>
      <c r="I81" s="214"/>
      <c r="J81" s="124">
        <v>0</v>
      </c>
      <c r="K81" s="214" t="s">
        <v>187</v>
      </c>
      <c r="L81" s="214"/>
      <c r="M81" s="139">
        <v>0</v>
      </c>
      <c r="N81" s="46"/>
      <c r="O81" s="132"/>
    </row>
    <row r="82" spans="2:15" s="40" customFormat="1" ht="18.75" customHeight="1">
      <c r="B82" s="225" t="s">
        <v>123</v>
      </c>
      <c r="C82" s="202"/>
      <c r="D82" s="125">
        <v>0</v>
      </c>
      <c r="E82" s="202" t="s">
        <v>137</v>
      </c>
      <c r="F82" s="202"/>
      <c r="G82" s="125">
        <v>0</v>
      </c>
      <c r="H82" s="202" t="s">
        <v>141</v>
      </c>
      <c r="I82" s="202"/>
      <c r="J82" s="125">
        <v>0</v>
      </c>
      <c r="K82" s="202"/>
      <c r="L82" s="202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6" t="s">
        <v>214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40" customFormat="1" ht="12" customHeight="1">
      <c r="B86" s="21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7"/>
      <c r="O86" s="7"/>
    </row>
    <row r="87" spans="2:15" s="40" customFormat="1" ht="12" customHeight="1">
      <c r="B87" s="21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  <c r="O87" s="7"/>
    </row>
    <row r="88" spans="2:15" s="40" customFormat="1" ht="12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7"/>
      <c r="O88" s="7"/>
    </row>
    <row r="89" spans="2:15" s="40" customFormat="1" ht="12" customHeight="1">
      <c r="B89" s="215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7"/>
    </row>
    <row r="90" spans="2:15" s="40" customFormat="1" ht="12" customHeight="1">
      <c r="B90" s="215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7"/>
      <c r="O90" s="7"/>
    </row>
    <row r="91" spans="2:15" s="40" customFormat="1" ht="12" customHeight="1">
      <c r="B91" s="215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7"/>
      <c r="O91" s="7"/>
    </row>
    <row r="92" spans="2:15" s="40" customFormat="1" ht="12" customHeight="1">
      <c r="B92" s="215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7"/>
      <c r="O92" s="7"/>
    </row>
    <row r="93" spans="2:15" s="40" customFormat="1" ht="12" customHeight="1">
      <c r="B93" s="215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/>
      <c r="O93" s="7"/>
    </row>
    <row r="94" spans="2:15" s="40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7"/>
    </row>
    <row r="95" spans="2:15" s="40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7"/>
    </row>
    <row r="96" spans="2:15" s="40" customFormat="1" ht="12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7"/>
    </row>
    <row r="97" spans="2:15" s="40" customFormat="1" ht="12" customHeight="1"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7"/>
    </row>
    <row r="98" spans="2:15" s="40" customFormat="1" ht="12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7"/>
    </row>
    <row r="99" spans="2:15" s="40" customFormat="1" ht="12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7"/>
    </row>
    <row r="100" spans="2:15" s="40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75:C75"/>
    <mergeCell ref="H75:I75"/>
    <mergeCell ref="B76:C76"/>
    <mergeCell ref="H79:I79"/>
    <mergeCell ref="H76:I76"/>
    <mergeCell ref="B52:N52"/>
    <mergeCell ref="K65:N65"/>
    <mergeCell ref="K66:N66"/>
    <mergeCell ref="B77:C77"/>
    <mergeCell ref="E75:F75"/>
    <mergeCell ref="J61:J66"/>
    <mergeCell ref="M58:N58"/>
    <mergeCell ref="K59:L59"/>
    <mergeCell ref="H77:I77"/>
    <mergeCell ref="H78:I78"/>
    <mergeCell ref="K80:L80"/>
    <mergeCell ref="K77:L77"/>
    <mergeCell ref="K62:N62"/>
    <mergeCell ref="M59:N59"/>
    <mergeCell ref="E77:F77"/>
    <mergeCell ref="E76:F76"/>
    <mergeCell ref="B79:C79"/>
    <mergeCell ref="F26:H26"/>
    <mergeCell ref="B53:N53"/>
    <mergeCell ref="B44:N44"/>
    <mergeCell ref="K61:N61"/>
    <mergeCell ref="B46:N46"/>
    <mergeCell ref="B51:N51"/>
    <mergeCell ref="I40:J40"/>
    <mergeCell ref="M37:N37"/>
    <mergeCell ref="K35:L35"/>
    <mergeCell ref="B50:N50"/>
    <mergeCell ref="K41:L41"/>
    <mergeCell ref="E36:F36"/>
    <mergeCell ref="I35:J35"/>
    <mergeCell ref="B45:N45"/>
    <mergeCell ref="B43:N43"/>
    <mergeCell ref="E41:F41"/>
    <mergeCell ref="G41:H41"/>
    <mergeCell ref="L24:N24"/>
    <mergeCell ref="L25:N25"/>
    <mergeCell ref="L26:N26"/>
    <mergeCell ref="F22:H22"/>
    <mergeCell ref="F23:H23"/>
    <mergeCell ref="L22:N22"/>
    <mergeCell ref="L23:N23"/>
    <mergeCell ref="F24:H24"/>
    <mergeCell ref="F25:H25"/>
    <mergeCell ref="I41:J41"/>
    <mergeCell ref="C41:D41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C39:D39"/>
    <mergeCell ref="C36:D36"/>
    <mergeCell ref="G37:H37"/>
    <mergeCell ref="I37:J37"/>
    <mergeCell ref="K37:L37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E37:F37"/>
    <mergeCell ref="M35:N35"/>
    <mergeCell ref="K81:L81"/>
    <mergeCell ref="K79:L79"/>
    <mergeCell ref="B47:N47"/>
    <mergeCell ref="B48:N48"/>
    <mergeCell ref="B49:N49"/>
    <mergeCell ref="B80:C80"/>
    <mergeCell ref="K75:L75"/>
    <mergeCell ref="K76:L76"/>
    <mergeCell ref="E80:F80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81:I81"/>
    <mergeCell ref="B87:N87"/>
    <mergeCell ref="H80:I80"/>
    <mergeCell ref="E79:F79"/>
    <mergeCell ref="K78:L78"/>
    <mergeCell ref="E78:F78"/>
    <mergeCell ref="B78:C78"/>
    <mergeCell ref="B81:C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2018-07-08T05:17:04Z</dcterms:modified>
  <cp:category/>
  <cp:version/>
  <cp:contentType/>
  <cp:contentStatus/>
</cp:coreProperties>
</file>