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9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<sst xmlns="http://schemas.openxmlformats.org/spreadsheetml/2006/main" count="230" uniqueCount="210">
  <si>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</si>
  <si>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</si>
  <si>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</si>
  <si>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</si>
  <si>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</si>
  <si>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</si>
  <si>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</si>
  <si>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</si>
  <si>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</si>
  <si>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</si>
  <si>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</si>
  <si>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</si>
  <si>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</si>
  <si>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</si>
  <si>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</si>
  <si>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</si>
  <si>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</si>
  <si>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</si>
  <si>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</si>
  <si>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</si>
  <si>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</si>
  <si>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</si>
  <si>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</si>
  <si>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</si>
  <si>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</si>
  <si>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</si>
  <si>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</si>
  <si>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</si>
  <si>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</si>
  <si>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</si>
  <si>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</si>
  <si>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</si>
  <si>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</si>
  <si>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</si>
  <si>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</si>
  <si>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</si>
  <si>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</si>
  <si>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</si>
  <si>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</si>
  <si>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</si>
  <si>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</si>
  <si>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</si>
  <si>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</si>
  <si>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</si>
  <si>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</si>
  <si>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</si>
  <si>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</si>
  <si>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</si>
  <si>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</si>
  <si>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</si>
  <si>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</si>
  <si>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</si>
  <si>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</si>
  <si>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</si>
  <si>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</si>
  <si>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</si>
  <si>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</si>
  <si>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</si>
  <si>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</si>
  <si>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</si>
  <si>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</si>
  <si>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</si>
  <si>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</si>
  <si>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</si>
  <si>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</si>
  <si>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</si>
  <si>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</si>
  <si>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</si>
  <si>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</si>
  <si>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</si>
  <si>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</si>
  <si>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</si>
  <si>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</si>
  <si>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</si>
  <si>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</si>
  <si>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</si>
  <si>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</si>
  <si>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</si>
  <si>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</si>
  <si>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</si>
  <si>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</si>
  <si>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</si>
  <si>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</si>
  <si>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</si>
  <si>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</si>
  <si>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</si>
  <si>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</si>
  <si>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</si>
  <si>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</si>
  <si>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</si>
  <si>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</si>
  <si>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</si>
  <si>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</si>
  <si>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</si>
  <si>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</si>
  <si>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</si>
  <si>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</si>
  <si>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</si>
  <si>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</si>
  <si>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</si>
  <si>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</si>
  <si>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</si>
  <si>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</si>
  <si>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</si>
  <si>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</si>
  <si>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</si>
  <si>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</si>
  <si>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</si>
  <si>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</si>
  <si>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</si>
  <si>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</si>
  <si>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</si>
  <si>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</si>
  <si>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</si>
  <si>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</si>
  <si>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</si>
  <si>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</si>
  <si>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</si>
  <si>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</si>
  <si>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</si>
  <si>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</si>
  <si>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</si>
  <si>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</si>
  <si>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</si>
  <si>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</si>
  <si>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</si>
  <si>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</si>
  <si>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</si>
  <si>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</si>
  <si>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</si>
  <si>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</si>
  <si>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</si>
  <si>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</si>
  <si>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</si>
  <si>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</si>
  <si>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</si>
  <si>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</si>
  <si>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</si>
  <si>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</si>
  <si>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</si>
  <si>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</si>
  <si>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</si>
  <si>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</si>
  <si>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</si>
  <si>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</si>
  <si>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</si>
  <si>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</si>
  <si>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</si>
  <si>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</si>
  <si>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</si>
  <si>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</si>
  <si>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</si>
  <si>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</si>
  <si>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</si>
  <si>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</si>
  <si>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</si>
  <si>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</si>
  <si>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</si>
  <si>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</si>
  <si>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</si>
  <si>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</si>
  <si>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</si>
  <si>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</si>
  <si>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</si>
  <si>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</si>
  <si>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</si>
  <si>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</si>
  <si>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</si>
  <si>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</si>
  <si>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</si>
  <si>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</si>
  <si>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</si>
  <si>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</si>
  <si>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</si>
  <si>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</si>
  <si>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</si>
  <si>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</si>
  <si>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</si>
  <si>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</si>
  <si>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</si>
  <si>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</si>
  <si>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</si>
  <si>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</si>
  <si>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</si>
  <si>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</si>
  <si>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</si>
  <si>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</si>
  <si>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</si>
  <si>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</si>
  <si>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</si>
  <si>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</si>
  <si>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</si>
  <si>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</si>
  <si>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</si>
  <si>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</si>
  <si>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</si>
  <si>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</si>
  <si>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NW</t>
  </si>
  <si>
    <t>김부진</t>
  </si>
  <si>
    <t>/ / / / /</t>
  </si>
  <si>
    <t>ALL</t>
  </si>
  <si>
    <t>BLG Last Number 1520</t>
  </si>
  <si>
    <t>NW</t>
  </si>
  <si>
    <t>SITE SEEING: 0.00 / 0.00 / 0.00</t>
  </si>
  <si>
    <t>저녁플랫, 짙은 구름과 고습으로 미관측</t>
  </si>
  <si>
    <t>ALL</t>
  </si>
  <si>
    <t xml:space="preserve">[16:30] 짙은구름으로 관측 대기 </t>
  </si>
  <si>
    <t>S_023852:M</t>
  </si>
  <si>
    <t>S_023853:M</t>
  </si>
  <si>
    <t xml:space="preserve">[02:05] 계속된 고습으로 최종 마무리함.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</si>
</sst>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7.5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0" fontId="93" fillId="35" borderId="40" xfId="0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0" borderId="44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 vertical="center"/>
    </xf>
    <xf numFmtId="183" fontId="93" fillId="34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40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35" borderId="53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4" xfId="0" applyFont="1" applyFill="1" applyBorder="1" applyAlignment="1">
      <alignment horizontal="center" vertical="center"/>
    </xf>
    <xf numFmtId="1" fontId="93" fillId="0" borderId="55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6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 wrapText="1"/>
    </xf>
    <xf numFmtId="193" fontId="105" fillId="34" borderId="63" xfId="0" applyNumberFormat="1" applyFont="1" applyFill="1" applyBorder="1" applyAlignment="1" quotePrefix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183" fontId="108" fillId="34" borderId="11" xfId="0" applyNumberFormat="1" applyFont="1" applyFill="1" applyBorder="1" applyAlignment="1">
      <alignment horizontal="center" vertical="center"/>
    </xf>
    <xf numFmtId="0" fontId="99" fillId="33" borderId="11" xfId="0" applyFont="1" applyFill="1" applyBorder="1" applyAlignment="1">
      <alignment horizontal="center" vertical="center"/>
    </xf>
    <xf numFmtId="0" fontId="93" fillId="6" borderId="11" xfId="0" applyFont="1" applyFill="1" applyBorder="1" applyAlignment="1">
      <alignment horizontal="center" vertical="center"/>
    </xf>
    <xf numFmtId="183" fontId="93" fillId="0" borderId="0" xfId="0" applyNumberFormat="1" applyFont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3" fontId="108" fillId="39" borderId="49" xfId="0" applyNumberFormat="1" applyFont="1" applyFill="1" applyBorder="1" applyAlignment="1">
      <alignment horizontal="center" vertical="center"/>
    </xf>
    <xf numFmtId="183" fontId="6" fillId="40" borderId="69" xfId="0" applyNumberFormat="1" applyFont="1" applyFill="1" applyBorder="1" applyAlignment="1">
      <alignment horizontal="center" vertical="center"/>
    </xf>
    <xf numFmtId="183" fontId="6" fillId="39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83" fontId="93" fillId="34" borderId="11" xfId="0" applyNumberFormat="1" applyFont="1" applyFill="1" applyBorder="1" applyAlignment="1">
      <alignment horizontal="center" vertical="center"/>
    </xf>
    <xf numFmtId="1" fontId="93" fillId="34" borderId="11" xfId="0" applyNumberFormat="1" applyFont="1" applyFill="1" applyBorder="1" applyAlignment="1">
      <alignment horizontal="center" vertical="center"/>
    </xf>
    <xf numFmtId="184" fontId="93" fillId="34" borderId="11" xfId="0" applyNumberFormat="1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1" fontId="93" fillId="36" borderId="11" xfId="0" applyNumberFormat="1" applyFont="1" applyFill="1" applyBorder="1" applyAlignment="1">
      <alignment horizontal="center" vertical="center"/>
    </xf>
    <xf numFmtId="0" fontId="108" fillId="41" borderId="75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6" xfId="33" applyNumberFormat="1" applyFont="1" applyFill="1" applyBorder="1" applyAlignment="1">
      <alignment horizontal="left" vertical="center"/>
      <protection/>
    </xf>
    <xf numFmtId="0" fontId="102" fillId="0" borderId="63" xfId="0" applyFont="1" applyBorder="1" applyAlignment="1">
      <alignment horizontal="center" vertical="center" wrapText="1"/>
    </xf>
    <xf numFmtId="0" fontId="98" fillId="0" borderId="77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79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2" fillId="0" borderId="80" xfId="0" applyFont="1" applyBorder="1" applyAlignment="1">
      <alignment horizontal="center" vertical="center" wrapText="1"/>
    </xf>
    <xf numFmtId="0" fontId="102" fillId="0" borderId="62" xfId="0" applyFont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/>
    </xf>
    <xf numFmtId="0" fontId="98" fillId="0" borderId="81" xfId="0" applyFont="1" applyFill="1" applyBorder="1" applyAlignment="1">
      <alignment horizontal="center" vertical="center"/>
    </xf>
    <xf numFmtId="0" fontId="98" fillId="0" borderId="82" xfId="0" applyFont="1" applyFill="1" applyBorder="1" applyAlignment="1">
      <alignment horizontal="center" vertical="center"/>
    </xf>
    <xf numFmtId="0" fontId="98" fillId="6" borderId="32" xfId="0" applyFont="1" applyFill="1" applyBorder="1" applyAlignment="1">
      <alignment horizontal="center" vertical="center"/>
    </xf>
    <xf numFmtId="0" fontId="98" fillId="6" borderId="83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 wrapText="1"/>
    </xf>
    <xf numFmtId="49" fontId="26" fillId="34" borderId="32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85" xfId="0" applyNumberFormat="1" applyFont="1" applyFill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86" xfId="0" applyFont="1" applyFill="1" applyBorder="1" applyAlignment="1">
      <alignment horizontal="center" vertical="center" wrapText="1"/>
    </xf>
    <xf numFmtId="0" fontId="98" fillId="0" borderId="87" xfId="0" applyFont="1" applyFill="1" applyBorder="1" applyAlignment="1">
      <alignment horizontal="center" vertical="center" wrapText="1"/>
    </xf>
    <xf numFmtId="0" fontId="93" fillId="41" borderId="75" xfId="33" applyNumberFormat="1" applyFont="1" applyFill="1" applyBorder="1" applyAlignment="1">
      <alignment horizontal="left" vertical="center"/>
      <protection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20" fontId="93" fillId="0" borderId="88" xfId="0" applyNumberFormat="1" applyFont="1" applyBorder="1" applyAlignment="1">
      <alignment horizontal="center" vertical="center"/>
    </xf>
    <xf numFmtId="20" fontId="93" fillId="0" borderId="89" xfId="0" applyNumberFormat="1" applyFont="1" applyBorder="1" applyAlignment="1">
      <alignment horizontal="center" vertical="center"/>
    </xf>
    <xf numFmtId="20" fontId="93" fillId="0" borderId="90" xfId="0" applyNumberFormat="1" applyFont="1" applyBorder="1" applyAlignment="1">
      <alignment horizontal="center" vertical="center"/>
    </xf>
    <xf numFmtId="0" fontId="93" fillId="41" borderId="0" xfId="33" applyNumberFormat="1" applyFont="1" applyFill="1" applyBorder="1" applyAlignment="1">
      <alignment horizontal="left" vertical="center"/>
      <protection/>
    </xf>
    <xf numFmtId="0" fontId="93" fillId="41" borderId="76" xfId="33" applyNumberFormat="1" applyFont="1" applyFill="1" applyBorder="1" applyAlignment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0" fontId="111" fillId="0" borderId="77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91" xfId="0" applyNumberFormat="1" applyFont="1" applyBorder="1" applyAlignment="1">
      <alignment horizontal="left" vertical="center"/>
    </xf>
    <xf numFmtId="0" fontId="102" fillId="0" borderId="64" xfId="0" applyFont="1" applyBorder="1" applyAlignment="1">
      <alignment horizontal="center" vertical="center" wrapText="1"/>
    </xf>
    <xf numFmtId="0" fontId="102" fillId="0" borderId="92" xfId="0" applyFont="1" applyBorder="1" applyAlignment="1">
      <alignment horizontal="center" vertical="center" wrapText="1"/>
    </xf>
    <xf numFmtId="14" fontId="103" fillId="0" borderId="93" xfId="0" applyNumberFormat="1" applyFont="1" applyBorder="1" applyAlignment="1">
      <alignment horizontal="left" vertical="center"/>
    </xf>
    <xf numFmtId="0" fontId="103" fillId="0" borderId="94" xfId="0" applyNumberFormat="1" applyFont="1" applyBorder="1" applyAlignment="1">
      <alignment horizontal="left" vertical="center"/>
    </xf>
    <xf numFmtId="0" fontId="103" fillId="0" borderId="95" xfId="0" applyNumberFormat="1" applyFont="1" applyBorder="1" applyAlignment="1">
      <alignment horizontal="left" vertical="center"/>
    </xf>
    <xf numFmtId="0" fontId="103" fillId="0" borderId="77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91" xfId="0" applyNumberFormat="1" applyFont="1" applyBorder="1" applyAlignment="1">
      <alignment horizontal="left" vertical="center"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1" fillId="0" borderId="94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101" fillId="0" borderId="97" xfId="0" applyFont="1" applyBorder="1" applyAlignment="1">
      <alignment horizontal="center" vertical="center"/>
    </xf>
    <xf numFmtId="0" fontId="94" fillId="0" borderId="98" xfId="0" applyFont="1" applyBorder="1" applyAlignment="1">
      <alignment horizontal="center" vertical="center"/>
    </xf>
    <xf numFmtId="0" fontId="94" fillId="0" borderId="99" xfId="0" applyFont="1" applyBorder="1" applyAlignment="1">
      <alignment horizontal="center" vertical="center"/>
    </xf>
    <xf numFmtId="0" fontId="94" fillId="0" borderId="100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81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183" fontId="6" fillId="34" borderId="101" xfId="0" applyNumberFormat="1" applyFont="1" applyFill="1" applyBorder="1" applyAlignment="1">
      <alignment horizontal="center" vertical="center"/>
    </xf>
    <xf numFmtId="183" fontId="93" fillId="0" borderId="0" xfId="0" applyNumberFormat="1" applyFont="1" applyAlignment="1">
      <alignment vertical="center"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183" fontId="6" fillId="40" borderId="51" xfId="0" applyNumberFormat="1" applyFont="1" applyFill="1" applyBorder="1" applyAlignment="1">
      <alignment horizontal="center" vertical="center"/>
    </xf>
    <xf numFmtId="189" fontId="98" fillId="34" borderId="11" xfId="0" applyNumberFormat="1" applyFont="1" applyFill="1" applyBorder="1" applyAlignment="1">
      <alignment horizontal="center" vertical="center"/>
    </xf>
    <xf numFmtId="190" fontId="98" fillId="34" borderId="11" xfId="0" applyNumberFormat="1" applyFont="1" applyFill="1" applyBorder="1" applyAlignment="1">
      <alignment horizontal="center" vertical="center"/>
    </xf>
    <xf numFmtId="1" fontId="93" fillId="34" borderId="15" xfId="0" applyNumberFormat="1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 wrapText="1"/>
    </xf>
    <xf numFmtId="185" fontId="98" fillId="34" borderId="11" xfId="0" applyNumberFormat="1" applyFont="1" applyFill="1" applyBorder="1" applyAlignment="1">
      <alignment horizontal="center" vertical="center"/>
    </xf>
    <xf numFmtId="11" fontId="98" fillId="34" borderId="11" xfId="0" applyNumberFormat="1" applyFont="1" applyFill="1" applyBorder="1" applyAlignment="1">
      <alignment horizontal="center" vertical="center"/>
    </xf>
    <xf numFmtId="184" fontId="93" fillId="34" borderId="15" xfId="0" applyNumberFormat="1" applyFont="1" applyFill="1" applyBorder="1" applyAlignment="1">
      <alignment horizontal="center" vertical="center"/>
    </xf>
    <xf numFmtId="1" fontId="93" fillId="36" borderId="15" xfId="0" applyNumberFormat="1" applyFont="1" applyFill="1" applyBorder="1" applyAlignment="1">
      <alignment horizontal="center" vertical="center"/>
    </xf>
    <xf numFmtId="0" fontId="93" fillId="41" borderId="105" xfId="33" applyNumberFormat="1" applyFont="1" applyFill="1" applyBorder="1" applyAlignment="1">
      <alignment horizontal="left" vertical="center"/>
      <protection/>
    </xf>
    <xf numFmtId="0" fontId="93" fillId="41" borderId="106" xfId="33" applyNumberFormat="1" applyFont="1" applyFill="1" applyBorder="1" applyAlignment="1">
      <alignment horizontal="left" vertical="center"/>
      <protection/>
    </xf>
    <xf numFmtId="0" fontId="93" fillId="41" borderId="107" xfId="33" applyNumberFormat="1" applyFont="1" applyFill="1" applyBorder="1" applyAlignment="1">
      <alignment horizontal="left" vertical="center"/>
      <protection/>
    </xf>
    <xf numFmtId="193" fontId="98" fillId="34" borderId="11" xfId="0" applyNumberFormat="1" applyFont="1" applyFill="1" applyBorder="1" applyAlignment="1">
      <alignment horizontal="center" vertical="center"/>
    </xf>
    <xf numFmtId="185" fontId="98" fillId="34" borderId="32" xfId="0" applyNumberFormat="1" applyFont="1" applyFill="1" applyBorder="1" applyAlignment="1">
      <alignment horizontal="center" vertical="center"/>
    </xf>
    <xf numFmtId="193" fontId="98" fillId="34" borderId="74" xfId="0" applyNumberFormat="1" applyFont="1" applyFill="1" applyBorder="1" applyAlignment="1">
      <alignment horizontal="center" vertical="center"/>
    </xf>
    <xf numFmtId="0" fontId="111" fillId="0" borderId="35" xfId="0" applyNumberFormat="1" applyFont="1" applyBorder="1" applyAlignment="1">
      <alignment horizontal="left" vertical="center"/>
    </xf>
    <xf numFmtId="0" fontId="111" fillId="0" borderId="86" xfId="0" applyNumberFormat="1" applyFont="1" applyBorder="1" applyAlignment="1">
      <alignment horizontal="left" vertical="center"/>
    </xf>
    <xf numFmtId="0" fontId="111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K18" sqref="K18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7">
        <v>43269</v>
      </c>
      <c r="D3" s="228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0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4">
        <v>0.6875</v>
      </c>
      <c r="D9" s="162"/>
      <c r="E9" s="162">
        <v>4.41</v>
      </c>
      <c r="F9" s="162">
        <v>93.15</v>
      </c>
      <c r="G9" s="163" t="s">
        <v>197</v>
      </c>
      <c r="H9" s="162">
        <v>47.27</v>
      </c>
      <c r="I9" s="164">
        <v>34</v>
      </c>
      <c r="J9" s="165">
        <v>4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74">
        <v>0.9166666666666666</v>
      </c>
      <c r="D10" s="176"/>
      <c r="E10" s="176">
        <v>2.17</v>
      </c>
      <c r="F10" s="176">
        <v>97.05</v>
      </c>
      <c r="G10" s="177" t="s">
        <v>202</v>
      </c>
      <c r="H10" s="176">
        <v>45.97</v>
      </c>
      <c r="I10" s="11"/>
      <c r="J10" s="178">
        <v>4</v>
      </c>
      <c r="K10" s="11"/>
      <c r="L10" s="33">
        <v>4</v>
      </c>
      <c r="M10" s="135" t="s">
        <v>40</v>
      </c>
      <c r="N10" s="136" t="s">
        <v>112</v>
      </c>
      <c r="O10" s="3"/>
    </row>
    <row r="11" spans="1:15" s="2" customFormat="1" ht="13.5" customHeight="1" thickBot="1">
      <c r="A11" s="11"/>
      <c r="B11" s="24" t="s">
        <v>9</v>
      </c>
      <c r="C11" s="25">
        <v>0.08333333333333333</v>
      </c>
      <c r="D11" s="252"/>
      <c r="E11" s="252">
        <v>1.24</v>
      </c>
      <c r="F11" s="252">
        <v>92.83</v>
      </c>
      <c r="G11" s="177" t="s">
        <v>197</v>
      </c>
      <c r="H11" s="252">
        <v>41.73</v>
      </c>
      <c r="I11" s="11"/>
      <c r="J11" s="253">
        <v>4</v>
      </c>
      <c r="K11" s="11"/>
      <c r="L11" s="33">
        <v>8</v>
      </c>
      <c r="M11" s="135" t="s">
        <v>3</v>
      </c>
      <c r="N11" s="136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23.395833333333332</v>
      </c>
      <c r="D12" s="28" t="e">
        <f>AVERAGE(D9:D11)</f>
        <v>#DIV/0!</v>
      </c>
      <c r="E12" s="144">
        <f>AVERAGE(E9:E11)</f>
        <v>2.606666666666667</v>
      </c>
      <c r="F12" s="29">
        <f>AVERAGE(F9:F11)</f>
        <v>94.34333333333332</v>
      </c>
      <c r="G12" s="11"/>
      <c r="H12" s="30">
        <f>AVERAGE(H9:H11)</f>
        <v>44.99</v>
      </c>
      <c r="I12" s="11"/>
      <c r="J12" s="31">
        <f>AVERAGE(J9:J11)</f>
        <v>4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188</v>
      </c>
      <c r="E16" s="132" t="s">
        <v>188</v>
      </c>
      <c r="F16" s="132" t="s">
        <v>188</v>
      </c>
      <c r="G16" s="132" t="s">
        <v>205</v>
      </c>
      <c r="H16" s="132" t="s">
        <v>200</v>
      </c>
      <c r="I16" s="132" t="s">
        <v>188</v>
      </c>
      <c r="J16" s="249"/>
      <c r="K16" s="132"/>
      <c r="L16" s="132"/>
      <c r="M16" s="132"/>
      <c r="N16" s="132" t="s">
        <v>82</v>
      </c>
    </row>
    <row r="17" spans="1:14" s="2" customFormat="1" ht="13.5" customHeight="1">
      <c r="A17" s="11"/>
      <c r="B17" s="48" t="s">
        <v>25</v>
      </c>
      <c r="C17" s="174">
        <v>0.6680555555555556</v>
      </c>
      <c r="D17" s="174">
        <v>0.6694444444444444</v>
      </c>
      <c r="E17" s="174">
        <v>0.75</v>
      </c>
      <c r="F17" s="174">
        <v>0.8298611111111112</v>
      </c>
      <c r="G17" s="174">
        <v>0.9166666666666666</v>
      </c>
      <c r="H17" s="174">
        <v>0.0006944444444444445</v>
      </c>
      <c r="I17" s="174">
        <v>0.08194444444444444</v>
      </c>
      <c r="J17" s="134"/>
      <c r="K17" s="134"/>
      <c r="L17" s="134"/>
      <c r="M17" s="134"/>
      <c r="N17" s="174">
        <v>0.08611111111111112</v>
      </c>
    </row>
    <row r="18" spans="1:14" s="2" customFormat="1" ht="13.5" customHeight="1">
      <c r="A18" s="11"/>
      <c r="B18" s="48" t="s">
        <v>12</v>
      </c>
      <c r="C18" s="155">
        <v>23809</v>
      </c>
      <c r="D18" s="156">
        <f>C18+1</f>
        <v>23810</v>
      </c>
      <c r="E18" s="175">
        <f>D19+1</f>
        <v>23820</v>
      </c>
      <c r="F18" s="175">
        <f>E19+1</f>
        <v>23830</v>
      </c>
      <c r="G18" s="175">
        <f>F19+1</f>
        <v>23840</v>
      </c>
      <c r="H18" s="175">
        <f>G19+1</f>
        <v>23850</v>
      </c>
      <c r="I18" s="175">
        <f>H19+1</f>
        <v>23860</v>
      </c>
      <c r="J18" s="156"/>
      <c r="K18" s="139"/>
      <c r="L18" s="139"/>
      <c r="M18" s="139"/>
      <c r="N18" s="156">
        <f>I19+1</f>
        <v>23865</v>
      </c>
    </row>
    <row r="19" spans="1:14" s="2" customFormat="1" ht="13.5" customHeight="1" thickBot="1">
      <c r="A19" s="11"/>
      <c r="B19" s="49" t="s">
        <v>13</v>
      </c>
      <c r="C19" s="140"/>
      <c r="D19" s="155">
        <f>D18+9</f>
        <v>23819</v>
      </c>
      <c r="E19" s="248">
        <f>E18+9</f>
        <v>23829</v>
      </c>
      <c r="F19" s="248">
        <v>23839</v>
      </c>
      <c r="G19" s="248">
        <v>23849</v>
      </c>
      <c r="H19" s="248">
        <f>H18+9</f>
        <v>23859</v>
      </c>
      <c r="I19" s="248">
        <f>I18+4</f>
        <v>23864</v>
      </c>
      <c r="J19" s="155"/>
      <c r="K19" s="138"/>
      <c r="L19" s="138"/>
      <c r="M19" s="138"/>
      <c r="N19" s="146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10</v>
      </c>
      <c r="E20" s="34">
        <f>IF(ISNUMBER(E18),E19-E18+1,"")</f>
        <v>10</v>
      </c>
      <c r="F20" s="34">
        <f>IF(ISNUMBER(F18),F19-F18+1,"")</f>
        <v>10</v>
      </c>
      <c r="G20" s="34">
        <f t="shared" si="0"/>
        <v>10</v>
      </c>
      <c r="H20" s="34">
        <f t="shared" si="0"/>
        <v>10</v>
      </c>
      <c r="I20" s="34">
        <f t="shared" si="0"/>
        <v>5</v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37"/>
      <c r="G21" s="137"/>
      <c r="H21" s="24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4" t="s">
        <v>100</v>
      </c>
      <c r="C22" s="59" t="s">
        <v>101</v>
      </c>
      <c r="D22" s="60" t="s">
        <v>102</v>
      </c>
      <c r="E22" s="61" t="s">
        <v>103</v>
      </c>
      <c r="F22" s="210" t="s">
        <v>170</v>
      </c>
      <c r="G22" s="211"/>
      <c r="H22" s="212"/>
      <c r="I22" s="62" t="s">
        <v>101</v>
      </c>
      <c r="J22" s="60" t="s">
        <v>102</v>
      </c>
      <c r="K22" s="60" t="s">
        <v>103</v>
      </c>
      <c r="L22" s="210" t="s">
        <v>170</v>
      </c>
      <c r="M22" s="211"/>
      <c r="N22" s="212"/>
    </row>
    <row r="23" spans="1:14" s="2" customFormat="1" ht="18.75" customHeight="1">
      <c r="A23" s="11"/>
      <c r="B23" s="235"/>
      <c r="C23" s="156"/>
      <c r="D23" s="156"/>
      <c r="E23" s="157" t="s">
        <v>108</v>
      </c>
      <c r="F23" s="198" t="s">
        <v>180</v>
      </c>
      <c r="G23" s="199"/>
      <c r="H23" s="200"/>
      <c r="I23" s="167"/>
      <c r="J23" s="156"/>
      <c r="K23" s="157" t="s">
        <v>110</v>
      </c>
      <c r="L23" s="198" t="s">
        <v>180</v>
      </c>
      <c r="M23" s="199"/>
      <c r="N23" s="209"/>
    </row>
    <row r="24" spans="1:14" s="2" customFormat="1" ht="18.75" customHeight="1">
      <c r="A24" s="11"/>
      <c r="B24" s="235"/>
      <c r="C24" s="158"/>
      <c r="D24" s="158"/>
      <c r="E24" s="159" t="s">
        <v>109</v>
      </c>
      <c r="F24" s="198" t="s">
        <v>199</v>
      </c>
      <c r="G24" s="199"/>
      <c r="H24" s="200"/>
      <c r="I24" s="168"/>
      <c r="J24" s="169"/>
      <c r="K24" s="169" t="s">
        <v>111</v>
      </c>
      <c r="L24" s="198" t="s">
        <v>196</v>
      </c>
      <c r="M24" s="199"/>
      <c r="N24" s="209"/>
    </row>
    <row r="25" spans="1:14" s="2" customFormat="1" ht="18.75" customHeight="1">
      <c r="A25" s="11" t="s">
        <v>107</v>
      </c>
      <c r="B25" s="235"/>
      <c r="C25" s="156"/>
      <c r="D25" s="156"/>
      <c r="E25" s="157" t="s">
        <v>106</v>
      </c>
      <c r="F25" s="198" t="s">
        <v>180</v>
      </c>
      <c r="G25" s="199"/>
      <c r="H25" s="200"/>
      <c r="I25" s="167"/>
      <c r="J25" s="156"/>
      <c r="K25" s="157" t="s">
        <v>109</v>
      </c>
      <c r="L25" s="198" t="s">
        <v>180</v>
      </c>
      <c r="M25" s="199"/>
      <c r="N25" s="209"/>
    </row>
    <row r="26" spans="1:14" s="2" customFormat="1" ht="18.75" customHeight="1">
      <c r="A26" s="11"/>
      <c r="B26" s="236"/>
      <c r="C26" s="160"/>
      <c r="D26" s="160"/>
      <c r="E26" s="161" t="s">
        <v>104</v>
      </c>
      <c r="F26" s="198" t="s">
        <v>180</v>
      </c>
      <c r="G26" s="199"/>
      <c r="H26" s="200"/>
      <c r="I26" s="170"/>
      <c r="J26" s="157"/>
      <c r="K26" s="157" t="s">
        <v>105</v>
      </c>
      <c r="L26" s="198" t="s">
        <v>180</v>
      </c>
      <c r="M26" s="199"/>
      <c r="N26" s="209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179</v>
      </c>
      <c r="C30" s="143">
        <v>0.3979166666666667</v>
      </c>
      <c r="D30" s="141">
        <v>0.0625</v>
      </c>
      <c r="E30" s="102"/>
      <c r="F30" s="102"/>
      <c r="G30" s="102"/>
      <c r="H30" s="102"/>
      <c r="I30" s="102"/>
      <c r="J30" s="102"/>
      <c r="K30" s="102"/>
      <c r="L30" s="103"/>
      <c r="M30" s="96">
        <f>SUM(C30:L30)</f>
        <v>0.4604166666666667</v>
      </c>
      <c r="N30" s="104"/>
    </row>
    <row r="31" spans="1:14" s="2" customFormat="1" ht="13.5" customHeight="1">
      <c r="A31" s="11"/>
      <c r="B31" s="86" t="s">
        <v>41</v>
      </c>
      <c r="C31" s="240">
        <v>0.3979166666666667</v>
      </c>
      <c r="D31" s="25">
        <v>0.0625</v>
      </c>
      <c r="E31" s="25"/>
      <c r="F31" s="25"/>
      <c r="G31" s="25"/>
      <c r="H31" s="25"/>
      <c r="I31" s="25"/>
      <c r="J31" s="25"/>
      <c r="K31" s="25"/>
      <c r="L31" s="94"/>
      <c r="M31" s="97">
        <f>SUM(C31:L31)</f>
        <v>0.4604166666666667</v>
      </c>
      <c r="N31" s="101"/>
    </row>
    <row r="32" spans="1:15" s="2" customFormat="1" ht="13.5" customHeight="1">
      <c r="A32" s="11"/>
      <c r="B32" s="87" t="s">
        <v>42</v>
      </c>
      <c r="C32" s="148">
        <v>0.3979166666666667</v>
      </c>
      <c r="D32" s="245">
        <v>0.0625</v>
      </c>
      <c r="E32" s="107"/>
      <c r="F32" s="107"/>
      <c r="G32" s="107"/>
      <c r="H32" s="107"/>
      <c r="I32" s="107"/>
      <c r="J32" s="107"/>
      <c r="K32" s="107"/>
      <c r="L32" s="108"/>
      <c r="M32" s="109">
        <f>SUM(C32:L32)</f>
        <v>0.4604166666666667</v>
      </c>
      <c r="N32" s="99"/>
      <c r="O32" s="4"/>
    </row>
    <row r="33" spans="1:15" s="2" customFormat="1" ht="13.5" customHeight="1" thickBot="1">
      <c r="A33" s="11"/>
      <c r="B33" s="90" t="s">
        <v>43</v>
      </c>
      <c r="C33" s="149"/>
      <c r="D33" s="147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37" t="s">
        <v>178</v>
      </c>
      <c r="C35" s="207" t="s">
        <v>207</v>
      </c>
      <c r="D35" s="208"/>
      <c r="E35" s="207" t="s">
        <v>208</v>
      </c>
      <c r="F35" s="208"/>
      <c r="G35" s="205"/>
      <c r="H35" s="206"/>
      <c r="I35" s="205"/>
      <c r="J35" s="206"/>
      <c r="K35" s="205"/>
      <c r="L35" s="206"/>
      <c r="M35" s="205"/>
      <c r="N35" s="206"/>
    </row>
    <row r="36" spans="1:14" s="2" customFormat="1" ht="19.5" customHeight="1">
      <c r="A36" s="11"/>
      <c r="B36" s="238"/>
      <c r="C36" s="205"/>
      <c r="D36" s="206"/>
      <c r="E36" s="205"/>
      <c r="F36" s="206"/>
      <c r="G36" s="205"/>
      <c r="H36" s="206"/>
      <c r="I36" s="205"/>
      <c r="J36" s="206"/>
      <c r="K36" s="205"/>
      <c r="L36" s="206"/>
      <c r="M36" s="205"/>
      <c r="N36" s="206"/>
    </row>
    <row r="37" spans="1:14" s="2" customFormat="1" ht="19.5" customHeight="1">
      <c r="A37" s="11"/>
      <c r="B37" s="238"/>
      <c r="C37" s="205"/>
      <c r="D37" s="206"/>
      <c r="E37" s="205"/>
      <c r="F37" s="206"/>
      <c r="G37" s="205"/>
      <c r="H37" s="206"/>
      <c r="I37" s="205"/>
      <c r="J37" s="206"/>
      <c r="K37" s="205"/>
      <c r="L37" s="206"/>
      <c r="M37" s="205"/>
      <c r="N37" s="206"/>
    </row>
    <row r="38" spans="1:14" s="2" customFormat="1" ht="19.5" customHeight="1">
      <c r="A38" s="11"/>
      <c r="B38" s="238"/>
      <c r="C38" s="205"/>
      <c r="D38" s="206"/>
      <c r="E38" s="205"/>
      <c r="F38" s="206"/>
      <c r="G38" s="205"/>
      <c r="H38" s="206"/>
      <c r="I38" s="205"/>
      <c r="J38" s="206"/>
      <c r="K38" s="205"/>
      <c r="L38" s="206"/>
      <c r="M38" s="205"/>
      <c r="N38" s="206"/>
    </row>
    <row r="39" spans="1:14" s="2" customFormat="1" ht="19.5" customHeight="1">
      <c r="A39" s="11"/>
      <c r="B39" s="238"/>
      <c r="C39" s="207"/>
      <c r="D39" s="208"/>
      <c r="E39" s="207"/>
      <c r="F39" s="208"/>
      <c r="G39" s="207"/>
      <c r="H39" s="208"/>
      <c r="I39" s="207"/>
      <c r="J39" s="208"/>
      <c r="K39" s="207"/>
      <c r="L39" s="208"/>
      <c r="M39" s="207"/>
      <c r="N39" s="208"/>
    </row>
    <row r="40" spans="1:14" s="2" customFormat="1" ht="19.5" customHeight="1">
      <c r="A40" s="11"/>
      <c r="B40" s="238"/>
      <c r="C40" s="207"/>
      <c r="D40" s="208"/>
      <c r="E40" s="207"/>
      <c r="F40" s="208"/>
      <c r="G40" s="207"/>
      <c r="H40" s="208"/>
      <c r="I40" s="207"/>
      <c r="J40" s="208"/>
      <c r="K40" s="207"/>
      <c r="L40" s="208"/>
      <c r="M40" s="207"/>
      <c r="N40" s="208"/>
    </row>
    <row r="41" spans="1:14" s="2" customFormat="1" ht="19.5" customHeight="1">
      <c r="A41" s="11"/>
      <c r="B41" s="239"/>
      <c r="C41" s="207"/>
      <c r="D41" s="208"/>
      <c r="E41" s="207"/>
      <c r="F41" s="208"/>
      <c r="G41" s="207"/>
      <c r="H41" s="208"/>
      <c r="I41" s="207"/>
      <c r="J41" s="208"/>
      <c r="K41" s="207"/>
      <c r="L41" s="208"/>
      <c r="M41" s="207"/>
      <c r="N41" s="208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5" t="s">
        <v>177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</row>
    <row r="44" spans="1:14" s="2" customFormat="1" ht="12" customHeight="1">
      <c r="A44" s="11"/>
      <c r="B44" s="254" t="s">
        <v>203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6"/>
    </row>
    <row r="45" spans="1:14" s="2" customFormat="1" ht="12" customHeight="1">
      <c r="A45" s="11"/>
      <c r="B45" s="204" t="s">
        <v>204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4"/>
    </row>
    <row r="46" spans="1:14" s="2" customFormat="1" ht="12" customHeight="1">
      <c r="A46" s="11"/>
      <c r="B46" s="204" t="s">
        <v>206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/>
    </row>
    <row r="47" spans="1:14" s="2" customFormat="1" ht="12" customHeight="1">
      <c r="A47" s="11"/>
      <c r="B47" s="204" t="s">
        <v>209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4"/>
    </row>
    <row r="48" spans="1:14" s="2" customFormat="1" ht="12" customHeight="1">
      <c r="A48" s="11"/>
      <c r="B48" s="179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</row>
    <row r="49" spans="1:14" s="2" customFormat="1" ht="12" customHeight="1">
      <c r="A49" s="11"/>
      <c r="B49" s="179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</row>
    <row r="50" spans="1:14" s="2" customFormat="1" ht="12" customHeight="1">
      <c r="A50" s="11"/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</row>
    <row r="51" spans="1:14" s="2" customFormat="1" ht="12" customHeight="1">
      <c r="A51" s="11"/>
      <c r="B51" s="179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1"/>
    </row>
    <row r="52" spans="1:14" s="2" customFormat="1" ht="12" customHeight="1">
      <c r="A52" s="11"/>
      <c r="B52" s="179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</row>
    <row r="53" spans="1:14" s="2" customFormat="1" ht="12" customHeight="1">
      <c r="A53" s="11"/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1"/>
    </row>
    <row r="54" spans="1:14" s="2" customFormat="1" ht="12" customHeight="1">
      <c r="A54" s="11"/>
      <c r="B54" s="242" t="s">
        <v>201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4"/>
    </row>
    <row r="55" spans="2:15" s="41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29" t="s">
        <v>61</v>
      </c>
      <c r="K56" s="230"/>
      <c r="L56" s="231"/>
      <c r="M56" s="232" t="s">
        <v>62</v>
      </c>
      <c r="N56" s="233"/>
      <c r="O56" s="8"/>
    </row>
    <row r="57" spans="2:15" s="41" customFormat="1" ht="22.5" customHeight="1">
      <c r="B57" s="78" t="s">
        <v>63</v>
      </c>
      <c r="C57" s="150">
        <v>-155.966</v>
      </c>
      <c r="D57" s="250">
        <v>-157.251</v>
      </c>
      <c r="E57" s="76" t="s">
        <v>64</v>
      </c>
      <c r="F57" s="150">
        <v>20.5</v>
      </c>
      <c r="G57" s="250">
        <v>21</v>
      </c>
      <c r="H57" s="77" t="s">
        <v>95</v>
      </c>
      <c r="I57" s="151">
        <v>0</v>
      </c>
      <c r="J57" s="45" t="s">
        <v>181</v>
      </c>
      <c r="K57" s="194" t="s">
        <v>190</v>
      </c>
      <c r="L57" s="196"/>
      <c r="M57" s="194" t="s">
        <v>191</v>
      </c>
      <c r="N57" s="195"/>
      <c r="O57" s="7"/>
    </row>
    <row r="58" spans="2:15" s="41" customFormat="1" ht="22.5" customHeight="1">
      <c r="B58" s="78" t="s">
        <v>65</v>
      </c>
      <c r="C58" s="150">
        <v>-137.894</v>
      </c>
      <c r="D58" s="250">
        <v>-139.704</v>
      </c>
      <c r="E58" s="77" t="s">
        <v>169</v>
      </c>
      <c r="F58" s="151">
        <v>31</v>
      </c>
      <c r="G58" s="257">
        <v>24</v>
      </c>
      <c r="H58" s="77" t="s">
        <v>184</v>
      </c>
      <c r="I58" s="151">
        <v>0</v>
      </c>
      <c r="J58" s="45" t="s">
        <v>182</v>
      </c>
      <c r="K58" s="194" t="s">
        <v>190</v>
      </c>
      <c r="L58" s="196"/>
      <c r="M58" s="194" t="s">
        <v>191</v>
      </c>
      <c r="N58" s="195"/>
      <c r="O58" s="7"/>
    </row>
    <row r="59" spans="2:15" s="41" customFormat="1" ht="22.5" customHeight="1">
      <c r="B59" s="78" t="s">
        <v>66</v>
      </c>
      <c r="C59" s="150">
        <v>-208.669</v>
      </c>
      <c r="D59" s="250">
        <v>-209.053</v>
      </c>
      <c r="E59" s="77" t="s">
        <v>165</v>
      </c>
      <c r="F59" s="246">
        <v>20</v>
      </c>
      <c r="G59" s="246">
        <v>20</v>
      </c>
      <c r="H59" s="77" t="s">
        <v>168</v>
      </c>
      <c r="I59" s="151">
        <v>0</v>
      </c>
      <c r="J59" s="46" t="s">
        <v>99</v>
      </c>
      <c r="K59" s="194" t="s">
        <v>192</v>
      </c>
      <c r="L59" s="196"/>
      <c r="M59" s="194" t="s">
        <v>193</v>
      </c>
      <c r="N59" s="195"/>
      <c r="O59" s="7"/>
    </row>
    <row r="60" spans="2:15" s="41" customFormat="1" ht="22.5" customHeight="1">
      <c r="B60" s="78" t="s">
        <v>67</v>
      </c>
      <c r="C60" s="150">
        <v>-113.68</v>
      </c>
      <c r="D60" s="250">
        <v>-115.754</v>
      </c>
      <c r="E60" s="77" t="s">
        <v>163</v>
      </c>
      <c r="F60" s="246">
        <v>40</v>
      </c>
      <c r="G60" s="246">
        <v>40</v>
      </c>
      <c r="H60" s="77" t="s">
        <v>96</v>
      </c>
      <c r="I60" s="151">
        <v>0</v>
      </c>
      <c r="J60" s="45" t="s">
        <v>68</v>
      </c>
      <c r="K60" s="194" t="s">
        <v>194</v>
      </c>
      <c r="L60" s="196"/>
      <c r="M60" s="194" t="s">
        <v>195</v>
      </c>
      <c r="N60" s="195"/>
      <c r="O60" s="7"/>
    </row>
    <row r="61" spans="2:15" s="41" customFormat="1" ht="22.5" customHeight="1">
      <c r="B61" s="78" t="s">
        <v>69</v>
      </c>
      <c r="C61" s="150">
        <v>20.432</v>
      </c>
      <c r="D61" s="250">
        <v>16.944</v>
      </c>
      <c r="E61" s="77" t="s">
        <v>164</v>
      </c>
      <c r="F61" s="246">
        <v>50</v>
      </c>
      <c r="G61" s="246">
        <v>50</v>
      </c>
      <c r="H61" s="76" t="s">
        <v>70</v>
      </c>
      <c r="I61" s="166">
        <v>0</v>
      </c>
      <c r="J61" s="191" t="s">
        <v>71</v>
      </c>
      <c r="K61" s="201"/>
      <c r="L61" s="202"/>
      <c r="M61" s="202"/>
      <c r="N61" s="203"/>
      <c r="O61" s="7"/>
    </row>
    <row r="62" spans="2:15" s="41" customFormat="1" ht="22.5" customHeight="1">
      <c r="B62" s="78" t="s">
        <v>72</v>
      </c>
      <c r="C62" s="150">
        <v>23.411</v>
      </c>
      <c r="D62" s="250">
        <v>19.916</v>
      </c>
      <c r="E62" s="77" t="s">
        <v>166</v>
      </c>
      <c r="F62" s="246">
        <v>250</v>
      </c>
      <c r="G62" s="246">
        <v>250</v>
      </c>
      <c r="H62" s="76" t="s">
        <v>73</v>
      </c>
      <c r="I62" s="166">
        <v>0</v>
      </c>
      <c r="J62" s="192"/>
      <c r="K62" s="183"/>
      <c r="L62" s="184"/>
      <c r="M62" s="184"/>
      <c r="N62" s="185"/>
      <c r="O62" s="7"/>
    </row>
    <row r="63" spans="2:15" s="41" customFormat="1" ht="22.5" customHeight="1">
      <c r="B63" s="78" t="s">
        <v>74</v>
      </c>
      <c r="C63" s="150">
        <v>16.874</v>
      </c>
      <c r="D63" s="250">
        <v>13.383</v>
      </c>
      <c r="E63" s="77" t="s">
        <v>185</v>
      </c>
      <c r="F63" s="247">
        <v>2.5</v>
      </c>
      <c r="G63" s="258">
        <v>2.5</v>
      </c>
      <c r="H63" s="76" t="s">
        <v>75</v>
      </c>
      <c r="I63" s="166">
        <v>0</v>
      </c>
      <c r="J63" s="192"/>
      <c r="K63" s="183"/>
      <c r="L63" s="184"/>
      <c r="M63" s="184"/>
      <c r="N63" s="185"/>
      <c r="O63" s="7"/>
    </row>
    <row r="64" spans="2:15" s="41" customFormat="1" ht="22.5" customHeight="1">
      <c r="B64" s="78" t="s">
        <v>76</v>
      </c>
      <c r="C64" s="150">
        <v>17.349</v>
      </c>
      <c r="D64" s="250">
        <v>13.823</v>
      </c>
      <c r="E64" s="77" t="s">
        <v>186</v>
      </c>
      <c r="F64" s="247">
        <v>0.4</v>
      </c>
      <c r="G64" s="258">
        <v>0.4</v>
      </c>
      <c r="H64" s="81"/>
      <c r="I64" s="171"/>
      <c r="J64" s="192"/>
      <c r="K64" s="183"/>
      <c r="L64" s="184"/>
      <c r="M64" s="184"/>
      <c r="N64" s="185"/>
      <c r="O64" s="7"/>
    </row>
    <row r="65" spans="2:15" s="41" customFormat="1" ht="22.5" customHeight="1">
      <c r="B65" s="79" t="s">
        <v>126</v>
      </c>
      <c r="C65" s="153">
        <v>1.12E-05</v>
      </c>
      <c r="D65" s="251">
        <v>1.15E-05</v>
      </c>
      <c r="E65" s="76" t="s">
        <v>77</v>
      </c>
      <c r="F65" s="150">
        <v>8.4</v>
      </c>
      <c r="G65" s="258">
        <v>5.9</v>
      </c>
      <c r="H65" s="77" t="s">
        <v>97</v>
      </c>
      <c r="I65" s="172">
        <v>7</v>
      </c>
      <c r="J65" s="192"/>
      <c r="K65" s="183"/>
      <c r="L65" s="184"/>
      <c r="M65" s="184"/>
      <c r="N65" s="185"/>
      <c r="O65" s="7"/>
    </row>
    <row r="66" spans="2:15" s="41" customFormat="1" ht="22.5" customHeight="1">
      <c r="B66" s="80" t="s">
        <v>78</v>
      </c>
      <c r="C66" s="145">
        <v>500</v>
      </c>
      <c r="D66" s="110"/>
      <c r="E66" s="82" t="s">
        <v>183</v>
      </c>
      <c r="F66" s="152">
        <v>71.5</v>
      </c>
      <c r="G66" s="259">
        <v>67.8</v>
      </c>
      <c r="H66" s="82" t="s">
        <v>98</v>
      </c>
      <c r="I66" s="173">
        <v>7</v>
      </c>
      <c r="J66" s="193"/>
      <c r="K66" s="186"/>
      <c r="L66" s="187"/>
      <c r="M66" s="187"/>
      <c r="N66" s="188"/>
      <c r="O66" s="7"/>
    </row>
    <row r="67" spans="1:14" s="2" customFormat="1" ht="14.2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1.25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97" t="s">
        <v>144</v>
      </c>
      <c r="C75" s="190"/>
      <c r="D75" s="124">
        <v>0</v>
      </c>
      <c r="E75" s="190" t="s">
        <v>128</v>
      </c>
      <c r="F75" s="190"/>
      <c r="G75" s="127">
        <v>0</v>
      </c>
      <c r="H75" s="190" t="s">
        <v>133</v>
      </c>
      <c r="I75" s="190"/>
      <c r="J75" s="124">
        <v>0</v>
      </c>
      <c r="K75" s="190" t="s">
        <v>158</v>
      </c>
      <c r="L75" s="190"/>
      <c r="M75" s="129">
        <v>0</v>
      </c>
      <c r="N75" s="47"/>
      <c r="O75" s="9"/>
    </row>
    <row r="76" spans="2:15" s="41" customFormat="1" ht="18.75" customHeight="1">
      <c r="B76" s="189" t="s">
        <v>145</v>
      </c>
      <c r="C76" s="182"/>
      <c r="D76" s="125">
        <v>0</v>
      </c>
      <c r="E76" s="182" t="s">
        <v>129</v>
      </c>
      <c r="F76" s="182"/>
      <c r="G76" s="125">
        <v>0</v>
      </c>
      <c r="H76" s="182" t="s">
        <v>136</v>
      </c>
      <c r="I76" s="182"/>
      <c r="J76" s="125">
        <v>0</v>
      </c>
      <c r="K76" s="182" t="s">
        <v>143</v>
      </c>
      <c r="L76" s="182"/>
      <c r="M76" s="130">
        <v>0</v>
      </c>
      <c r="N76" s="47"/>
      <c r="O76" s="9"/>
    </row>
    <row r="77" spans="2:15" s="41" customFormat="1" ht="18.75" customHeight="1">
      <c r="B77" s="189" t="s">
        <v>146</v>
      </c>
      <c r="C77" s="182"/>
      <c r="D77" s="125">
        <v>0</v>
      </c>
      <c r="E77" s="182" t="s">
        <v>130</v>
      </c>
      <c r="F77" s="182"/>
      <c r="G77" s="125">
        <v>0</v>
      </c>
      <c r="H77" s="182" t="s">
        <v>160</v>
      </c>
      <c r="I77" s="182"/>
      <c r="J77" s="128">
        <v>0</v>
      </c>
      <c r="K77" s="182" t="s">
        <v>162</v>
      </c>
      <c r="L77" s="182"/>
      <c r="M77" s="130">
        <v>0</v>
      </c>
      <c r="N77" s="47"/>
      <c r="O77" s="9"/>
    </row>
    <row r="78" spans="2:15" s="41" customFormat="1" ht="18.75" customHeight="1">
      <c r="B78" s="189" t="s">
        <v>147</v>
      </c>
      <c r="C78" s="182"/>
      <c r="D78" s="125">
        <v>0</v>
      </c>
      <c r="E78" s="182" t="s">
        <v>131</v>
      </c>
      <c r="F78" s="182"/>
      <c r="G78" s="125">
        <v>0</v>
      </c>
      <c r="H78" s="182" t="s">
        <v>161</v>
      </c>
      <c r="I78" s="182"/>
      <c r="J78" s="125">
        <v>0</v>
      </c>
      <c r="K78" s="182" t="s">
        <v>159</v>
      </c>
      <c r="L78" s="182"/>
      <c r="M78" s="130">
        <v>0</v>
      </c>
      <c r="N78" s="47"/>
      <c r="O78" s="9"/>
    </row>
    <row r="79" spans="2:15" s="41" customFormat="1" ht="18.75" customHeight="1">
      <c r="B79" s="189" t="s">
        <v>148</v>
      </c>
      <c r="C79" s="182"/>
      <c r="D79" s="125">
        <v>0</v>
      </c>
      <c r="E79" s="182" t="s">
        <v>134</v>
      </c>
      <c r="F79" s="182"/>
      <c r="G79" s="125">
        <v>0</v>
      </c>
      <c r="H79" s="182" t="s">
        <v>138</v>
      </c>
      <c r="I79" s="182"/>
      <c r="J79" s="128">
        <v>0</v>
      </c>
      <c r="K79" s="182" t="s">
        <v>142</v>
      </c>
      <c r="L79" s="182"/>
      <c r="M79" s="130">
        <v>0</v>
      </c>
      <c r="N79" s="47"/>
      <c r="O79" s="9"/>
    </row>
    <row r="80" spans="2:15" s="41" customFormat="1" ht="18.75" customHeight="1">
      <c r="B80" s="189" t="s">
        <v>113</v>
      </c>
      <c r="C80" s="182"/>
      <c r="D80" s="125">
        <v>0</v>
      </c>
      <c r="E80" s="182" t="s">
        <v>135</v>
      </c>
      <c r="F80" s="182"/>
      <c r="G80" s="125">
        <v>0</v>
      </c>
      <c r="H80" s="182" t="s">
        <v>139</v>
      </c>
      <c r="I80" s="182"/>
      <c r="J80" s="128">
        <v>0</v>
      </c>
      <c r="K80" s="182" t="s">
        <v>127</v>
      </c>
      <c r="L80" s="182"/>
      <c r="M80" s="142">
        <v>0</v>
      </c>
      <c r="N80" s="47"/>
      <c r="O80" s="9"/>
    </row>
    <row r="81" spans="2:15" s="41" customFormat="1" ht="18.75" customHeight="1">
      <c r="B81" s="189" t="s">
        <v>122</v>
      </c>
      <c r="C81" s="182"/>
      <c r="D81" s="125">
        <v>0</v>
      </c>
      <c r="E81" s="182" t="s">
        <v>132</v>
      </c>
      <c r="F81" s="182"/>
      <c r="G81" s="125">
        <v>0</v>
      </c>
      <c r="H81" s="182" t="s">
        <v>140</v>
      </c>
      <c r="I81" s="182"/>
      <c r="J81" s="125">
        <v>0</v>
      </c>
      <c r="K81" s="182" t="s">
        <v>187</v>
      </c>
      <c r="L81" s="182"/>
      <c r="M81" s="142">
        <v>0</v>
      </c>
      <c r="N81" s="47"/>
      <c r="O81" s="133"/>
    </row>
    <row r="82" spans="2:15" s="41" customFormat="1" ht="18.75" customHeight="1">
      <c r="B82" s="220" t="s">
        <v>123</v>
      </c>
      <c r="C82" s="219"/>
      <c r="D82" s="126">
        <v>0</v>
      </c>
      <c r="E82" s="219" t="s">
        <v>137</v>
      </c>
      <c r="F82" s="219"/>
      <c r="G82" s="126">
        <v>0</v>
      </c>
      <c r="H82" s="219" t="s">
        <v>141</v>
      </c>
      <c r="I82" s="219"/>
      <c r="J82" s="126">
        <v>0</v>
      </c>
      <c r="K82" s="219"/>
      <c r="L82" s="219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1.25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60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2"/>
      <c r="O85" s="7"/>
    </row>
    <row r="86" spans="2:15" s="41" customFormat="1" ht="12" customHeight="1">
      <c r="B86" s="216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8"/>
      <c r="O86" s="7"/>
    </row>
    <row r="87" spans="2:15" s="41" customFormat="1" ht="12" customHeight="1">
      <c r="B87" s="224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6"/>
      <c r="O87" s="7"/>
    </row>
    <row r="88" spans="2:15" s="41" customFormat="1" ht="12" customHeight="1">
      <c r="B88" s="216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8"/>
      <c r="O88" s="7"/>
    </row>
    <row r="89" spans="2:15" s="41" customFormat="1" ht="12" customHeight="1">
      <c r="B89" s="216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8"/>
      <c r="O89" s="7"/>
    </row>
    <row r="90" spans="2:15" s="41" customFormat="1" ht="12" customHeight="1">
      <c r="B90" s="216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8"/>
      <c r="O90" s="7"/>
    </row>
    <row r="91" spans="2:15" s="41" customFormat="1" ht="12" customHeight="1">
      <c r="B91" s="216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8"/>
      <c r="O91" s="7"/>
    </row>
    <row r="92" spans="2:15" s="41" customFormat="1" ht="12" customHeight="1">
      <c r="B92" s="216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8"/>
      <c r="O92" s="7"/>
    </row>
    <row r="93" spans="2:15" s="41" customFormat="1" ht="12" customHeight="1">
      <c r="B93" s="216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8"/>
      <c r="O93" s="7"/>
    </row>
    <row r="94" spans="2:15" s="41" customFormat="1" ht="12" customHeight="1">
      <c r="B94" s="216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8"/>
      <c r="O94" s="7"/>
    </row>
    <row r="95" spans="2:15" s="41" customFormat="1" ht="12" customHeight="1">
      <c r="B95" s="216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8"/>
      <c r="O95" s="7"/>
    </row>
    <row r="96" spans="2:15" s="41" customFormat="1" ht="12" customHeight="1">
      <c r="B96" s="224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6"/>
      <c r="O96" s="7"/>
    </row>
    <row r="97" spans="2:15" s="41" customFormat="1" ht="12" customHeight="1">
      <c r="B97" s="224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6"/>
      <c r="O97" s="7"/>
    </row>
    <row r="98" spans="2:15" s="41" customFormat="1" ht="12" customHeight="1">
      <c r="B98" s="224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6"/>
      <c r="O98" s="7"/>
    </row>
    <row r="99" spans="2:15" s="41" customFormat="1" ht="12" customHeight="1">
      <c r="B99" s="224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6"/>
      <c r="O99" s="7"/>
    </row>
    <row r="100" spans="2:15" s="41" customFormat="1" ht="12" customHeight="1">
      <c r="B100" s="22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3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B98:N98"/>
    <mergeCell ref="B96:N96"/>
    <mergeCell ref="K75:L75"/>
    <mergeCell ref="K76:L76"/>
    <mergeCell ref="E80:F80"/>
    <mergeCell ref="H81:I81"/>
    <mergeCell ref="B87:N87"/>
    <mergeCell ref="H80:I80"/>
    <mergeCell ref="E79:F79"/>
    <mergeCell ref="B90:N90"/>
    <mergeCell ref="B80:C80"/>
    <mergeCell ref="B85:N85"/>
    <mergeCell ref="B100:N100"/>
    <mergeCell ref="B92:N92"/>
    <mergeCell ref="B93:N93"/>
    <mergeCell ref="B89:N89"/>
    <mergeCell ref="B97:N97"/>
    <mergeCell ref="E81:F81"/>
    <mergeCell ref="B88:N88"/>
    <mergeCell ref="B99:N99"/>
    <mergeCell ref="B91:N91"/>
    <mergeCell ref="H82:I82"/>
    <mergeCell ref="B94:N94"/>
    <mergeCell ref="B95:N95"/>
    <mergeCell ref="B86:N86"/>
    <mergeCell ref="B82:C82"/>
    <mergeCell ref="E82:F82"/>
    <mergeCell ref="E37:F37"/>
    <mergeCell ref="G37:H37"/>
    <mergeCell ref="I37:J37"/>
    <mergeCell ref="K37:L37"/>
    <mergeCell ref="M35:N35"/>
    <mergeCell ref="K81:L81"/>
    <mergeCell ref="C36:D36"/>
    <mergeCell ref="M36:N36"/>
    <mergeCell ref="C40:D40"/>
    <mergeCell ref="G38:H38"/>
    <mergeCell ref="I38:J38"/>
    <mergeCell ref="K38:L38"/>
    <mergeCell ref="M38:N38"/>
    <mergeCell ref="M39:N39"/>
    <mergeCell ref="G36:H36"/>
    <mergeCell ref="C37:D37"/>
    <mergeCell ref="C41:D41"/>
    <mergeCell ref="C35:D35"/>
    <mergeCell ref="C38:D38"/>
    <mergeCell ref="I39:J39"/>
    <mergeCell ref="K39:L39"/>
    <mergeCell ref="G35:H35"/>
    <mergeCell ref="I36:J36"/>
    <mergeCell ref="K36:L36"/>
    <mergeCell ref="G39:H39"/>
    <mergeCell ref="C39:D39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F26:H26"/>
    <mergeCell ref="B53:N53"/>
    <mergeCell ref="B44:N44"/>
    <mergeCell ref="K61:N61"/>
    <mergeCell ref="B52:N52"/>
    <mergeCell ref="B46:N46"/>
    <mergeCell ref="E35:F35"/>
    <mergeCell ref="E38:F38"/>
    <mergeCell ref="M37:N37"/>
    <mergeCell ref="K35:L35"/>
    <mergeCell ref="K79:L79"/>
    <mergeCell ref="B75:C75"/>
    <mergeCell ref="B76:C76"/>
    <mergeCell ref="H79:I79"/>
    <mergeCell ref="H76:I76"/>
    <mergeCell ref="B78:C78"/>
    <mergeCell ref="H75:I75"/>
    <mergeCell ref="E77:F77"/>
    <mergeCell ref="E76:F76"/>
    <mergeCell ref="B47:N47"/>
    <mergeCell ref="B48:N48"/>
    <mergeCell ref="B49:N49"/>
    <mergeCell ref="B50:N50"/>
    <mergeCell ref="B79:C79"/>
    <mergeCell ref="B81:C81"/>
    <mergeCell ref="K59:L59"/>
    <mergeCell ref="H77:I77"/>
    <mergeCell ref="H78:I78"/>
    <mergeCell ref="K80:L80"/>
    <mergeCell ref="B51:N51"/>
    <mergeCell ref="K77:L77"/>
    <mergeCell ref="K62:N62"/>
    <mergeCell ref="K65:N65"/>
    <mergeCell ref="K66:N66"/>
    <mergeCell ref="B77:C77"/>
    <mergeCell ref="E75:F75"/>
    <mergeCell ref="J61:J66"/>
    <mergeCell ref="M58:N58"/>
    <mergeCell ref="M59:N5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2018-06-19T02:10:40Z</dcterms:modified>
  <cp:category/>
  <cp:version/>
  <cp:contentType/>
  <cp:contentStatus/>
</cp:coreProperties>
</file>