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<sst xmlns="http://schemas.openxmlformats.org/spreadsheetml/2006/main" count="239" uniqueCount="222">
  <si>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</si>
  <si>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</si>
  <si>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</si>
  <si>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</si>
  <si>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</si>
  <si>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</si>
  <si>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</si>
  <si>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</si>
  <si>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</si>
  <si>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</si>
  <si>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</si>
  <si>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</si>
  <si>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</si>
  <si>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</si>
  <si>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</si>
  <si>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</si>
  <si>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</si>
  <si>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</si>
  <si>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</si>
  <si>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</si>
  <si>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</si>
  <si>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</si>
  <si>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</si>
  <si>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</si>
  <si>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</si>
  <si>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</si>
  <si>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</si>
  <si>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</si>
  <si>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</si>
  <si>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</si>
  <si>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</si>
  <si>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</si>
  <si>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</si>
  <si>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</si>
  <si>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</si>
  <si>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</si>
  <si>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</si>
  <si>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</si>
  <si>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</si>
  <si>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</si>
  <si>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</si>
  <si>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</si>
  <si>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</si>
  <si>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</si>
  <si>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</si>
  <si>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</si>
  <si>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</si>
  <si>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</si>
  <si>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</si>
  <si>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</si>
  <si>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</si>
  <si>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</si>
  <si>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</si>
  <si>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</si>
  <si>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</si>
  <si>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</si>
  <si>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</si>
  <si>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</si>
  <si>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</si>
  <si>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</si>
  <si>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</si>
  <si>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</si>
  <si>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</si>
  <si>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</si>
  <si>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</si>
  <si>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</si>
  <si>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</si>
  <si>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</si>
  <si>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</si>
  <si>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</si>
  <si>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</si>
  <si>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</si>
  <si>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</si>
  <si>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</si>
  <si>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</si>
  <si>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</si>
  <si>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</si>
  <si>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</si>
  <si>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</si>
  <si>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</si>
  <si>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</si>
  <si>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</si>
  <si>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</si>
  <si>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</si>
  <si>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</si>
  <si>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</si>
  <si>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</si>
  <si>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</si>
  <si>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</si>
  <si>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</si>
  <si>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</si>
  <si>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</si>
  <si>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</si>
  <si>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</si>
  <si>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</si>
  <si>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</si>
  <si>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</si>
  <si>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</si>
  <si>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</si>
  <si>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</si>
  <si>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</si>
  <si>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</si>
  <si>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</si>
  <si>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</si>
  <si>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</si>
  <si>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</si>
  <si>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</si>
  <si>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</si>
  <si>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</si>
  <si>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</si>
  <si>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</si>
  <si>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</si>
  <si>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</si>
  <si>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</si>
  <si>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</si>
  <si>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</si>
  <si>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</si>
  <si>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</si>
  <si>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</si>
  <si>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</si>
  <si>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</si>
  <si>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</si>
  <si>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</si>
  <si>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</si>
  <si>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</si>
  <si>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</si>
  <si>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</si>
  <si>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</si>
  <si>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</si>
  <si>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</si>
  <si>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</si>
  <si>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</si>
  <si>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</si>
  <si>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</si>
  <si>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</si>
  <si>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</si>
  <si>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</si>
  <si>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</si>
  <si>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</si>
  <si>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</si>
  <si>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</si>
  <si>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</si>
  <si>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</si>
  <si>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</si>
  <si>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</si>
  <si>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</si>
  <si>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</si>
  <si>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</si>
  <si>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</si>
  <si>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</si>
  <si>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</si>
  <si>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</si>
  <si>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</si>
  <si>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</si>
  <si>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</si>
  <si>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</si>
  <si>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</si>
  <si>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</si>
  <si>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</si>
  <si>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</si>
  <si>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</si>
  <si>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</si>
  <si>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</si>
  <si>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</si>
  <si>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</si>
  <si>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</si>
  <si>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</si>
  <si>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</si>
  <si>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</si>
  <si>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</si>
  <si>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</si>
  <si>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</si>
  <si>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</si>
  <si>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</si>
  <si>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</si>
  <si>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</si>
  <si>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</si>
  <si>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</si>
  <si>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</si>
  <si>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</si>
  <si>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</si>
  <si>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</si>
  <si>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</si>
  <si>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</si>
  <si>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</si>
  <si>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</si>
  <si>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</si>
  <si>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</si>
  <si>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</si>
  <si>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</si>
  <si>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</si>
  <si>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</si>
  <si>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</si>
  <si>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</si>
  <si>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</si>
  <si>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</si>
  <si>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</si>
  <si>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/ / / / /</t>
  </si>
  <si>
    <t>월령으로 인한 방풍막 연결</t>
  </si>
  <si>
    <t>NW</t>
  </si>
  <si>
    <t>BLG</t>
  </si>
  <si>
    <t>고습으로 인한 새벽플랫 미촬영</t>
  </si>
  <si>
    <t>김부진</t>
  </si>
  <si>
    <t>SN</t>
  </si>
  <si>
    <t>20s/42k 20s/29k 30s/30k 43s/27k</t>
  </si>
  <si>
    <t>30s/25k 50s/30k 60s/26k</t>
  </si>
  <si>
    <t>T_019069</t>
  </si>
  <si>
    <t>[18:00] 내부습도 73%, Dry air flow 조정 0.4--&gt;0.8 SCFH</t>
  </si>
  <si>
    <t>I_019082</t>
  </si>
  <si>
    <t>S_019090:T</t>
  </si>
  <si>
    <t>T_019094</t>
  </si>
  <si>
    <t>S_019107:T</t>
  </si>
  <si>
    <t>S_019110:T</t>
  </si>
  <si>
    <t>T_019187</t>
  </si>
  <si>
    <t>E_019189</t>
  </si>
  <si>
    <t>T_019242</t>
  </si>
  <si>
    <t>T_019274</t>
  </si>
  <si>
    <t>S_019278:T</t>
  </si>
  <si>
    <t>SITE SEEING: 0.00 / 0.00 / 0.00</t>
  </si>
  <si>
    <t>019032외 3회 셔터오픈 불량</t>
  </si>
  <si>
    <t>관측후 제습기 가동과 함께 Dry air flow 조정 0.8--&gt;0.4 SC로</t>
  </si>
  <si>
    <t>BLG Last Number 821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</si>
</sst>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0" fontId="95" fillId="35" borderId="40" xfId="0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0" borderId="44" xfId="0" applyNumberFormat="1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183" fontId="95" fillId="34" borderId="46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8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39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40" borderId="53" xfId="0" applyNumberFormat="1" applyFont="1" applyFill="1" applyBorder="1" applyAlignment="1">
      <alignment horizontal="center" vertical="center"/>
    </xf>
    <xf numFmtId="183" fontId="95" fillId="35" borderId="54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5" xfId="0" applyFont="1" applyFill="1" applyBorder="1" applyAlignment="1">
      <alignment horizontal="center" vertical="center"/>
    </xf>
    <xf numFmtId="1" fontId="95" fillId="0" borderId="56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57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 wrapText="1"/>
    </xf>
    <xf numFmtId="193" fontId="107" fillId="34" borderId="64" xfId="0" applyNumberFormat="1" applyFont="1" applyFill="1" applyBorder="1" applyAlignment="1" quotePrefix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193" fontId="107" fillId="34" borderId="68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183" fontId="110" fillId="34" borderId="11" xfId="0" applyNumberFormat="1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183" fontId="95" fillId="0" borderId="0" xfId="0" applyNumberFormat="1" applyFont="1" applyAlignment="1">
      <alignment horizontal="center"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15" xfId="0" applyNumberFormat="1" applyFont="1" applyFill="1" applyBorder="1" applyAlignment="1">
      <alignment horizontal="center" vertical="center"/>
    </xf>
    <xf numFmtId="1" fontId="110" fillId="0" borderId="3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6" fillId="34" borderId="67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3" xfId="0" applyNumberFormat="1" applyFont="1" applyFill="1" applyBorder="1" applyAlignment="1">
      <alignment horizontal="center" vertical="center"/>
    </xf>
    <xf numFmtId="183" fontId="6" fillId="34" borderId="74" xfId="0" applyNumberFormat="1" applyFont="1" applyFill="1" applyBorder="1" applyAlignment="1">
      <alignment horizontal="center" vertical="center"/>
    </xf>
    <xf numFmtId="183" fontId="6" fillId="40" borderId="52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0" fontId="110" fillId="41" borderId="76" xfId="33" applyNumberFormat="1" applyFont="1" applyFill="1" applyBorder="1" applyAlignment="1">
      <alignment horizontal="left" vertical="center"/>
      <protection/>
    </xf>
    <xf numFmtId="0" fontId="110" fillId="41" borderId="0" xfId="33" applyNumberFormat="1" applyFont="1" applyFill="1" applyBorder="1" applyAlignment="1">
      <alignment horizontal="left" vertical="center"/>
      <protection/>
    </xf>
    <xf numFmtId="0" fontId="110" fillId="41" borderId="77" xfId="33" applyNumberFormat="1" applyFont="1" applyFill="1" applyBorder="1" applyAlignment="1">
      <alignment horizontal="left" vertical="center"/>
      <protection/>
    </xf>
    <xf numFmtId="0" fontId="104" fillId="0" borderId="64" xfId="0" applyFont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4" fillId="0" borderId="81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0" fontId="104" fillId="0" borderId="65" xfId="0" applyFont="1" applyBorder="1" applyAlignment="1">
      <alignment horizontal="center" vertical="center" wrapText="1"/>
    </xf>
    <xf numFmtId="0" fontId="104" fillId="0" borderId="82" xfId="0" applyFont="1" applyBorder="1" applyAlignment="1">
      <alignment horizontal="center" vertical="center" wrapText="1"/>
    </xf>
    <xf numFmtId="0" fontId="104" fillId="0" borderId="63" xfId="0" applyFont="1" applyBorder="1" applyAlignment="1">
      <alignment horizontal="center" vertical="center" wrapText="1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83" xfId="0" applyNumberFormat="1" applyFont="1" applyFill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/>
    </xf>
    <xf numFmtId="0" fontId="113" fillId="0" borderId="78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0" fontId="113" fillId="0" borderId="89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9" xfId="0" applyNumberFormat="1" applyFont="1" applyBorder="1" applyAlignment="1">
      <alignment horizontal="left" vertical="center"/>
    </xf>
    <xf numFmtId="0" fontId="104" fillId="0" borderId="90" xfId="0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84" xfId="0" applyNumberFormat="1" applyFont="1" applyBorder="1" applyAlignment="1">
      <alignment horizontal="left" vertical="center"/>
    </xf>
    <xf numFmtId="0" fontId="25" fillId="0" borderId="91" xfId="0" applyNumberFormat="1" applyFont="1" applyBorder="1" applyAlignment="1">
      <alignment horizontal="left" vertical="center"/>
    </xf>
    <xf numFmtId="14" fontId="105" fillId="0" borderId="92" xfId="0" applyNumberFormat="1" applyFont="1" applyBorder="1" applyAlignment="1">
      <alignment horizontal="left" vertical="center"/>
    </xf>
    <xf numFmtId="0" fontId="105" fillId="0" borderId="93" xfId="0" applyNumberFormat="1" applyFont="1" applyBorder="1" applyAlignment="1">
      <alignment horizontal="left" vertical="center"/>
    </xf>
    <xf numFmtId="0" fontId="105" fillId="0" borderId="94" xfId="0" applyNumberFormat="1" applyFont="1" applyBorder="1" applyAlignment="1">
      <alignment horizontal="left" vertical="center"/>
    </xf>
    <xf numFmtId="0" fontId="105" fillId="0" borderId="78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9" xfId="0" applyNumberFormat="1" applyFont="1" applyBorder="1" applyAlignment="1">
      <alignment horizontal="left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0" fillId="6" borderId="95" xfId="0" applyFont="1" applyFill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93" xfId="0" applyFont="1" applyBorder="1" applyAlignment="1">
      <alignment horizontal="center" vertical="center"/>
    </xf>
    <xf numFmtId="0" fontId="103" fillId="0" borderId="94" xfId="0" applyFont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/>
    </xf>
    <xf numFmtId="0" fontId="103" fillId="0" borderId="97" xfId="0" applyFont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0" fontId="100" fillId="0" borderId="98" xfId="0" applyFont="1" applyFill="1" applyBorder="1" applyAlignment="1">
      <alignment horizontal="center" vertical="center"/>
    </xf>
    <xf numFmtId="0" fontId="100" fillId="0" borderId="99" xfId="0" applyFont="1" applyFill="1" applyBorder="1" applyAlignment="1">
      <alignment horizontal="center" vertical="center"/>
    </xf>
    <xf numFmtId="0" fontId="96" fillId="0" borderId="100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98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184" fontId="95" fillId="34" borderId="15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1" fontId="95" fillId="36" borderId="15" xfId="0" applyNumberFormat="1" applyFont="1" applyFill="1" applyBorder="1" applyAlignment="1">
      <alignment horizontal="center" vertical="center"/>
    </xf>
    <xf numFmtId="0" fontId="95" fillId="41" borderId="103" xfId="33" applyNumberFormat="1" applyFont="1" applyFill="1" applyBorder="1" applyAlignment="1">
      <alignment horizontal="left" vertical="center"/>
      <protection/>
    </xf>
    <xf numFmtId="0" fontId="95" fillId="41" borderId="104" xfId="33" applyNumberFormat="1" applyFont="1" applyFill="1" applyBorder="1" applyAlignment="1">
      <alignment horizontal="left" vertical="center"/>
      <protection/>
    </xf>
    <xf numFmtId="0" fontId="95" fillId="41" borderId="105" xfId="33" applyNumberFormat="1" applyFont="1" applyFill="1" applyBorder="1" applyAlignment="1">
      <alignment horizontal="left" vertical="center"/>
      <protection/>
    </xf>
    <xf numFmtId="0" fontId="95" fillId="41" borderId="76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77" xfId="33" applyNumberFormat="1" applyFont="1" applyFill="1" applyBorder="1" applyAlignment="1">
      <alignment horizontal="left" vertical="center"/>
      <protection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85" fontId="100" fillId="34" borderId="33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1" fontId="95" fillId="34" borderId="11" xfId="0" applyNumberFormat="1" applyFont="1" applyFill="1" applyBorder="1" applyAlignment="1">
      <alignment horizontal="center" vertical="center"/>
    </xf>
    <xf numFmtId="1" fontId="95" fillId="34" borderId="15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0" fontId="95" fillId="41" borderId="106" xfId="33" applyNumberFormat="1" applyFont="1" applyFill="1" applyBorder="1" applyAlignment="1">
      <alignment horizontal="left" vertical="center"/>
      <protection/>
    </xf>
    <xf numFmtId="0" fontId="95" fillId="41" borderId="107" xfId="33" applyNumberFormat="1" applyFont="1" applyFill="1" applyBorder="1" applyAlignment="1">
      <alignment horizontal="left" vertical="center"/>
      <protection/>
    </xf>
    <xf numFmtId="0" fontId="95" fillId="41" borderId="108" xfId="33" applyNumberFormat="1" applyFont="1" applyFill="1" applyBorder="1" applyAlignment="1">
      <alignment horizontal="left" vertical="center"/>
      <protection/>
    </xf>
    <xf numFmtId="11" fontId="100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55">
      <selection activeCell="G59" sqref="G59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9">
        <v>43243</v>
      </c>
      <c r="D3" s="230"/>
      <c r="E3" s="12"/>
      <c r="F3" s="12"/>
      <c r="G3" s="12"/>
      <c r="H3" s="11"/>
      <c r="I3" s="11"/>
      <c r="J3" s="11"/>
      <c r="K3" s="89" t="s">
        <v>44</v>
      </c>
      <c r="L3" s="117">
        <f>(M31-(M32+M33))/M31*100</f>
        <v>100</v>
      </c>
      <c r="M3" s="90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4">
        <v>0.7083333333333334</v>
      </c>
      <c r="D9" s="162">
        <v>1.5</v>
      </c>
      <c r="E9" s="162">
        <v>10</v>
      </c>
      <c r="F9" s="162">
        <v>68</v>
      </c>
      <c r="G9" s="163" t="s">
        <v>199</v>
      </c>
      <c r="H9" s="162">
        <v>30</v>
      </c>
      <c r="I9" s="164">
        <v>70</v>
      </c>
      <c r="J9" s="165">
        <v>0</v>
      </c>
      <c r="K9" s="11"/>
      <c r="L9" s="21">
        <v>2</v>
      </c>
      <c r="M9" s="58" t="s">
        <v>2</v>
      </c>
      <c r="N9" s="59" t="s">
        <v>176</v>
      </c>
    </row>
    <row r="10" spans="1:15" s="249" customFormat="1" ht="13.5" customHeight="1">
      <c r="A10" s="167"/>
      <c r="B10" s="246" t="s">
        <v>46</v>
      </c>
      <c r="C10" s="154">
        <v>0.9375</v>
      </c>
      <c r="D10" s="162">
        <v>1.35</v>
      </c>
      <c r="E10" s="162">
        <v>8.22</v>
      </c>
      <c r="F10" s="162">
        <v>68.97</v>
      </c>
      <c r="G10" s="163" t="s">
        <v>199</v>
      </c>
      <c r="H10" s="162">
        <v>35.56</v>
      </c>
      <c r="I10" s="167"/>
      <c r="J10" s="168">
        <v>1</v>
      </c>
      <c r="K10" s="167"/>
      <c r="L10" s="21">
        <v>4</v>
      </c>
      <c r="M10" s="58" t="s">
        <v>40</v>
      </c>
      <c r="N10" s="247" t="s">
        <v>112</v>
      </c>
      <c r="O10" s="248"/>
    </row>
    <row r="11" spans="1:15" s="2" customFormat="1" ht="13.5" customHeight="1" thickBot="1">
      <c r="A11" s="11"/>
      <c r="B11" s="24" t="s">
        <v>9</v>
      </c>
      <c r="C11" s="25">
        <v>0.17361111111111113</v>
      </c>
      <c r="D11" s="250">
        <v>1.5</v>
      </c>
      <c r="E11" s="250">
        <v>6.47</v>
      </c>
      <c r="F11" s="250">
        <v>84.68</v>
      </c>
      <c r="G11" s="251" t="s">
        <v>199</v>
      </c>
      <c r="H11" s="250">
        <v>47.04</v>
      </c>
      <c r="I11" s="11"/>
      <c r="J11" s="252">
        <v>4</v>
      </c>
      <c r="K11" s="11"/>
      <c r="L11" s="33">
        <v>8</v>
      </c>
      <c r="M11" s="137" t="s">
        <v>3</v>
      </c>
      <c r="N11" s="138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23.46527777777778</v>
      </c>
      <c r="D12" s="28">
        <f>AVERAGE(D9:D11)</f>
        <v>1.45</v>
      </c>
      <c r="E12" s="147">
        <f>AVERAGE(E9:E11)</f>
        <v>8.229999999999999</v>
      </c>
      <c r="F12" s="29">
        <f>AVERAGE(F9:F11)</f>
        <v>73.88333333333334</v>
      </c>
      <c r="G12" s="11"/>
      <c r="H12" s="30">
        <f>AVERAGE(H9:H11)</f>
        <v>37.53333333333333</v>
      </c>
      <c r="I12" s="11"/>
      <c r="J12" s="31">
        <f>AVERAGE(J9:J11)</f>
        <v>1.6666666666666667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4" t="s">
        <v>82</v>
      </c>
      <c r="D16" s="134" t="s">
        <v>188</v>
      </c>
      <c r="E16" s="134" t="s">
        <v>203</v>
      </c>
      <c r="F16" s="134" t="s">
        <v>200</v>
      </c>
      <c r="G16" s="134" t="s">
        <v>188</v>
      </c>
      <c r="H16" s="134"/>
      <c r="I16" s="134"/>
      <c r="J16" s="134"/>
      <c r="K16" s="134"/>
      <c r="L16" s="134"/>
      <c r="M16" s="134"/>
      <c r="N16" s="134" t="s">
        <v>82</v>
      </c>
    </row>
    <row r="17" spans="1:14" s="2" customFormat="1" ht="13.5" customHeight="1">
      <c r="A17" s="11"/>
      <c r="B17" s="48" t="s">
        <v>25</v>
      </c>
      <c r="C17" s="154">
        <v>0.6611111111111111</v>
      </c>
      <c r="D17" s="154">
        <v>0.6625</v>
      </c>
      <c r="E17" s="154">
        <v>0.6951388888888889</v>
      </c>
      <c r="F17" s="154">
        <v>0.8125</v>
      </c>
      <c r="G17" s="263">
        <v>0.18888888888888888</v>
      </c>
      <c r="H17" s="136"/>
      <c r="I17" s="136"/>
      <c r="J17" s="136"/>
      <c r="K17" s="136"/>
      <c r="L17" s="136"/>
      <c r="M17" s="136"/>
      <c r="N17" s="263">
        <v>0.19305555555555554</v>
      </c>
    </row>
    <row r="18" spans="1:14" s="2" customFormat="1" ht="13.5" customHeight="1">
      <c r="A18" s="11"/>
      <c r="B18" s="48" t="s">
        <v>12</v>
      </c>
      <c r="C18" s="155">
        <v>18996</v>
      </c>
      <c r="D18" s="156">
        <f>C18+1</f>
        <v>18997</v>
      </c>
      <c r="E18" s="156">
        <f>D19+1</f>
        <v>19009</v>
      </c>
      <c r="F18" s="156">
        <f>E19+1</f>
        <v>19082</v>
      </c>
      <c r="G18" s="264">
        <f>F19+1</f>
        <v>19318</v>
      </c>
      <c r="H18" s="141"/>
      <c r="I18" s="141"/>
      <c r="J18" s="141"/>
      <c r="K18" s="141"/>
      <c r="L18" s="141"/>
      <c r="M18" s="141"/>
      <c r="N18" s="156">
        <f>G19+1</f>
        <v>19323</v>
      </c>
    </row>
    <row r="19" spans="1:14" s="2" customFormat="1" ht="13.5" customHeight="1" thickBot="1">
      <c r="A19" s="11"/>
      <c r="B19" s="49" t="s">
        <v>13</v>
      </c>
      <c r="C19" s="142"/>
      <c r="D19" s="155">
        <f>D18+11</f>
        <v>19008</v>
      </c>
      <c r="E19" s="155">
        <v>19081</v>
      </c>
      <c r="F19" s="155">
        <v>19317</v>
      </c>
      <c r="G19" s="265">
        <f>G18+4</f>
        <v>19322</v>
      </c>
      <c r="H19" s="140"/>
      <c r="I19" s="140"/>
      <c r="J19" s="140"/>
      <c r="K19" s="140"/>
      <c r="L19" s="140"/>
      <c r="M19" s="140"/>
      <c r="N19" s="143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12</v>
      </c>
      <c r="E20" s="34">
        <f>IF(ISNUMBER(E18),E19-E18+1,"")</f>
        <v>73</v>
      </c>
      <c r="F20" s="34">
        <f>IF(ISNUMBER(F18),F19-F18+1,"")</f>
        <v>236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5"/>
      <c r="E21" s="35"/>
      <c r="F21" s="139"/>
      <c r="G21" s="139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100</v>
      </c>
      <c r="C22" s="60" t="s">
        <v>101</v>
      </c>
      <c r="D22" s="61" t="s">
        <v>102</v>
      </c>
      <c r="E22" s="62" t="s">
        <v>103</v>
      </c>
      <c r="F22" s="209" t="s">
        <v>170</v>
      </c>
      <c r="G22" s="210"/>
      <c r="H22" s="211"/>
      <c r="I22" s="63" t="s">
        <v>101</v>
      </c>
      <c r="J22" s="61" t="s">
        <v>102</v>
      </c>
      <c r="K22" s="61" t="s">
        <v>103</v>
      </c>
      <c r="L22" s="209" t="s">
        <v>170</v>
      </c>
      <c r="M22" s="210"/>
      <c r="N22" s="211"/>
    </row>
    <row r="23" spans="1:14" s="2" customFormat="1" ht="18.75" customHeight="1">
      <c r="A23" s="11"/>
      <c r="B23" s="241"/>
      <c r="C23" s="156">
        <f>D18+5</f>
        <v>19002</v>
      </c>
      <c r="D23" s="156">
        <f>C23+3</f>
        <v>19005</v>
      </c>
      <c r="E23" s="157" t="s">
        <v>108</v>
      </c>
      <c r="F23" s="196" t="s">
        <v>204</v>
      </c>
      <c r="G23" s="197"/>
      <c r="H23" s="198"/>
      <c r="I23" s="170"/>
      <c r="J23" s="156"/>
      <c r="K23" s="157" t="s">
        <v>110</v>
      </c>
      <c r="L23" s="196" t="s">
        <v>180</v>
      </c>
      <c r="M23" s="197"/>
      <c r="N23" s="208"/>
    </row>
    <row r="24" spans="1:14" s="2" customFormat="1" ht="18.75" customHeight="1">
      <c r="A24" s="11"/>
      <c r="B24" s="241"/>
      <c r="C24" s="158"/>
      <c r="D24" s="158"/>
      <c r="E24" s="159" t="s">
        <v>109</v>
      </c>
      <c r="F24" s="196" t="s">
        <v>196</v>
      </c>
      <c r="G24" s="197"/>
      <c r="H24" s="198"/>
      <c r="I24" s="171"/>
      <c r="J24" s="172"/>
      <c r="K24" s="172" t="s">
        <v>111</v>
      </c>
      <c r="L24" s="196" t="s">
        <v>197</v>
      </c>
      <c r="M24" s="197"/>
      <c r="N24" s="208"/>
    </row>
    <row r="25" spans="1:14" s="2" customFormat="1" ht="18.75" customHeight="1">
      <c r="A25" s="11" t="s">
        <v>107</v>
      </c>
      <c r="B25" s="241"/>
      <c r="C25" s="156">
        <f>D23+1</f>
        <v>19006</v>
      </c>
      <c r="D25" s="156">
        <f>C25+2</f>
        <v>19008</v>
      </c>
      <c r="E25" s="157" t="s">
        <v>106</v>
      </c>
      <c r="F25" s="196" t="s">
        <v>205</v>
      </c>
      <c r="G25" s="197"/>
      <c r="H25" s="198"/>
      <c r="I25" s="170"/>
      <c r="J25" s="156"/>
      <c r="K25" s="157" t="s">
        <v>109</v>
      </c>
      <c r="L25" s="196" t="s">
        <v>180</v>
      </c>
      <c r="M25" s="197"/>
      <c r="N25" s="208"/>
    </row>
    <row r="26" spans="1:14" s="2" customFormat="1" ht="18.75" customHeight="1">
      <c r="A26" s="11"/>
      <c r="B26" s="242"/>
      <c r="C26" s="160"/>
      <c r="D26" s="160"/>
      <c r="E26" s="161" t="s">
        <v>104</v>
      </c>
      <c r="F26" s="196" t="s">
        <v>196</v>
      </c>
      <c r="G26" s="197"/>
      <c r="H26" s="198"/>
      <c r="I26" s="173"/>
      <c r="J26" s="157"/>
      <c r="K26" s="157" t="s">
        <v>105</v>
      </c>
      <c r="L26" s="196" t="s">
        <v>180</v>
      </c>
      <c r="M26" s="197"/>
      <c r="N26" s="208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46">
        <v>0.3854166666666667</v>
      </c>
      <c r="D30" s="144">
        <v>0.06597222222222222</v>
      </c>
      <c r="E30" s="103"/>
      <c r="F30" s="103"/>
      <c r="G30" s="103"/>
      <c r="H30" s="103"/>
      <c r="I30" s="103"/>
      <c r="J30" s="103"/>
      <c r="K30" s="103"/>
      <c r="L30" s="104"/>
      <c r="M30" s="97">
        <f>SUM(C30:L30)</f>
        <v>0.4513888888888889</v>
      </c>
      <c r="N30" s="105"/>
    </row>
    <row r="31" spans="1:14" s="2" customFormat="1" ht="13.5" customHeight="1">
      <c r="A31" s="11"/>
      <c r="B31" s="87" t="s">
        <v>41</v>
      </c>
      <c r="C31" s="177">
        <v>0.3763888888888889</v>
      </c>
      <c r="D31" s="169">
        <v>0.1173611111111111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0.49374999999999997</v>
      </c>
      <c r="N31" s="102"/>
    </row>
    <row r="32" spans="1:15" s="2" customFormat="1" ht="13.5" customHeight="1">
      <c r="A32" s="11"/>
      <c r="B32" s="88" t="s">
        <v>42</v>
      </c>
      <c r="C32" s="179"/>
      <c r="D32" s="178"/>
      <c r="E32" s="109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43" t="s">
        <v>178</v>
      </c>
      <c r="C35" s="206" t="s">
        <v>206</v>
      </c>
      <c r="D35" s="207"/>
      <c r="E35" s="202" t="s">
        <v>208</v>
      </c>
      <c r="F35" s="203"/>
      <c r="G35" s="202" t="s">
        <v>209</v>
      </c>
      <c r="H35" s="203"/>
      <c r="I35" s="202" t="s">
        <v>210</v>
      </c>
      <c r="J35" s="203"/>
      <c r="K35" s="202" t="s">
        <v>211</v>
      </c>
      <c r="L35" s="203"/>
      <c r="M35" s="202" t="s">
        <v>212</v>
      </c>
      <c r="N35" s="203"/>
    </row>
    <row r="36" spans="1:14" s="2" customFormat="1" ht="19.5" customHeight="1">
      <c r="A36" s="11"/>
      <c r="B36" s="244"/>
      <c r="C36" s="206" t="s">
        <v>213</v>
      </c>
      <c r="D36" s="207"/>
      <c r="E36" s="206" t="s">
        <v>214</v>
      </c>
      <c r="F36" s="207"/>
      <c r="G36" s="206" t="s">
        <v>215</v>
      </c>
      <c r="H36" s="207"/>
      <c r="I36" s="206" t="s">
        <v>216</v>
      </c>
      <c r="J36" s="207"/>
      <c r="K36" s="206" t="s">
        <v>217</v>
      </c>
      <c r="L36" s="207"/>
      <c r="M36" s="204"/>
      <c r="N36" s="205"/>
    </row>
    <row r="37" spans="1:14" s="2" customFormat="1" ht="19.5" customHeight="1">
      <c r="A37" s="11"/>
      <c r="B37" s="244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</row>
    <row r="38" spans="1:14" s="2" customFormat="1" ht="19.5" customHeight="1">
      <c r="A38" s="11"/>
      <c r="B38" s="244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44"/>
      <c r="C39" s="206"/>
      <c r="D39" s="207"/>
      <c r="E39" s="206"/>
      <c r="F39" s="207"/>
      <c r="G39" s="206"/>
      <c r="H39" s="207"/>
      <c r="I39" s="206"/>
      <c r="J39" s="207"/>
      <c r="K39" s="206"/>
      <c r="L39" s="207"/>
      <c r="M39" s="206"/>
      <c r="N39" s="207"/>
    </row>
    <row r="40" spans="1:14" s="2" customFormat="1" ht="19.5" customHeight="1">
      <c r="A40" s="11"/>
      <c r="B40" s="244"/>
      <c r="C40" s="206"/>
      <c r="D40" s="207"/>
      <c r="E40" s="206"/>
      <c r="F40" s="207"/>
      <c r="G40" s="206"/>
      <c r="H40" s="207"/>
      <c r="I40" s="206"/>
      <c r="J40" s="207"/>
      <c r="K40" s="206"/>
      <c r="L40" s="207"/>
      <c r="M40" s="206"/>
      <c r="N40" s="207"/>
    </row>
    <row r="41" spans="1:14" s="2" customFormat="1" ht="19.5" customHeight="1">
      <c r="A41" s="11"/>
      <c r="B41" s="245"/>
      <c r="C41" s="206"/>
      <c r="D41" s="207"/>
      <c r="E41" s="206"/>
      <c r="F41" s="207"/>
      <c r="G41" s="206"/>
      <c r="H41" s="207"/>
      <c r="I41" s="206"/>
      <c r="J41" s="207"/>
      <c r="K41" s="206"/>
      <c r="L41" s="207"/>
      <c r="M41" s="206"/>
      <c r="N41" s="207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2" t="s">
        <v>177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</row>
    <row r="44" spans="1:14" s="2" customFormat="1" ht="12" customHeight="1">
      <c r="A44" s="11"/>
      <c r="B44" s="253" t="s">
        <v>218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5"/>
    </row>
    <row r="45" spans="1:14" s="2" customFormat="1" ht="12" customHeight="1">
      <c r="A45" s="11"/>
      <c r="B45" s="256" t="s">
        <v>219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8"/>
    </row>
    <row r="46" spans="1:14" s="2" customFormat="1" ht="12" customHeight="1">
      <c r="A46" s="11"/>
      <c r="B46" s="256" t="s">
        <v>201</v>
      </c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8"/>
    </row>
    <row r="47" spans="1:14" s="2" customFormat="1" ht="12" customHeight="1">
      <c r="A47" s="11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</row>
    <row r="48" spans="1:14" s="2" customFormat="1" ht="12" customHeight="1">
      <c r="A48" s="11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2" customFormat="1" ht="12" customHeight="1">
      <c r="A49" s="11"/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2"/>
    </row>
    <row r="50" spans="1:14" s="2" customFormat="1" ht="12" customHeight="1">
      <c r="A50" s="11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51" spans="1:14" s="2" customFormat="1" ht="12" customHeight="1">
      <c r="A51" s="11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2"/>
    </row>
    <row r="52" spans="1:14" s="2" customFormat="1" ht="12" customHeight="1">
      <c r="A52" s="11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</row>
    <row r="53" spans="1:14" s="2" customFormat="1" ht="12" customHeight="1">
      <c r="A53" s="11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2"/>
    </row>
    <row r="54" spans="1:14" s="2" customFormat="1" ht="12" customHeight="1">
      <c r="A54" s="11"/>
      <c r="B54" s="267" t="s">
        <v>221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9"/>
    </row>
    <row r="55" spans="2:15" s="41" customFormat="1" ht="11.25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32" t="s">
        <v>61</v>
      </c>
      <c r="K56" s="233"/>
      <c r="L56" s="234"/>
      <c r="M56" s="235" t="s">
        <v>62</v>
      </c>
      <c r="N56" s="236"/>
      <c r="O56" s="8"/>
    </row>
    <row r="57" spans="2:15" s="41" customFormat="1" ht="22.5" customHeight="1">
      <c r="B57" s="79" t="s">
        <v>63</v>
      </c>
      <c r="C57" s="148">
        <v>-154.254</v>
      </c>
      <c r="D57" s="259">
        <v>-156.162</v>
      </c>
      <c r="E57" s="77" t="s">
        <v>64</v>
      </c>
      <c r="F57" s="148">
        <v>22.5</v>
      </c>
      <c r="G57" s="259">
        <v>20.1</v>
      </c>
      <c r="H57" s="78" t="s">
        <v>95</v>
      </c>
      <c r="I57" s="153">
        <v>2</v>
      </c>
      <c r="J57" s="45" t="s">
        <v>181</v>
      </c>
      <c r="K57" s="191" t="s">
        <v>190</v>
      </c>
      <c r="L57" s="192"/>
      <c r="M57" s="191" t="s">
        <v>191</v>
      </c>
      <c r="N57" s="231"/>
      <c r="O57" s="7"/>
    </row>
    <row r="58" spans="2:15" s="41" customFormat="1" ht="22.5" customHeight="1">
      <c r="B58" s="79" t="s">
        <v>65</v>
      </c>
      <c r="C58" s="148">
        <v>-135.749</v>
      </c>
      <c r="D58" s="259">
        <v>-138.639</v>
      </c>
      <c r="E58" s="78" t="s">
        <v>169</v>
      </c>
      <c r="F58" s="153">
        <v>29</v>
      </c>
      <c r="G58" s="260">
        <v>32</v>
      </c>
      <c r="H58" s="78" t="s">
        <v>184</v>
      </c>
      <c r="I58" s="153">
        <v>1</v>
      </c>
      <c r="J58" s="45" t="s">
        <v>182</v>
      </c>
      <c r="K58" s="191" t="s">
        <v>190</v>
      </c>
      <c r="L58" s="192"/>
      <c r="M58" s="191" t="s">
        <v>191</v>
      </c>
      <c r="N58" s="231"/>
      <c r="O58" s="7"/>
    </row>
    <row r="59" spans="2:15" s="41" customFormat="1" ht="22.5" customHeight="1">
      <c r="B59" s="79" t="s">
        <v>66</v>
      </c>
      <c r="C59" s="148">
        <v>-208.405</v>
      </c>
      <c r="D59" s="259">
        <v>-208.953</v>
      </c>
      <c r="E59" s="78" t="s">
        <v>165</v>
      </c>
      <c r="F59" s="151">
        <v>25</v>
      </c>
      <c r="G59" s="266">
        <v>20</v>
      </c>
      <c r="H59" s="78" t="s">
        <v>168</v>
      </c>
      <c r="I59" s="153">
        <v>0</v>
      </c>
      <c r="J59" s="46" t="s">
        <v>99</v>
      </c>
      <c r="K59" s="191" t="s">
        <v>192</v>
      </c>
      <c r="L59" s="192"/>
      <c r="M59" s="191" t="s">
        <v>193</v>
      </c>
      <c r="N59" s="231"/>
      <c r="O59" s="7"/>
    </row>
    <row r="60" spans="2:15" s="41" customFormat="1" ht="22.5" customHeight="1">
      <c r="B60" s="79" t="s">
        <v>67</v>
      </c>
      <c r="C60" s="148">
        <v>-113.695</v>
      </c>
      <c r="D60" s="259">
        <v>-114.479</v>
      </c>
      <c r="E60" s="78" t="s">
        <v>163</v>
      </c>
      <c r="F60" s="151">
        <v>45</v>
      </c>
      <c r="G60" s="266">
        <v>40</v>
      </c>
      <c r="H60" s="78" t="s">
        <v>96</v>
      </c>
      <c r="I60" s="153">
        <v>0</v>
      </c>
      <c r="J60" s="45" t="s">
        <v>68</v>
      </c>
      <c r="K60" s="191" t="s">
        <v>194</v>
      </c>
      <c r="L60" s="192"/>
      <c r="M60" s="191" t="s">
        <v>195</v>
      </c>
      <c r="N60" s="231"/>
      <c r="O60" s="7"/>
    </row>
    <row r="61" spans="2:15" s="41" customFormat="1" ht="22.5" customHeight="1">
      <c r="B61" s="79" t="s">
        <v>69</v>
      </c>
      <c r="C61" s="148">
        <v>23.538</v>
      </c>
      <c r="D61" s="259">
        <v>20.012</v>
      </c>
      <c r="E61" s="78" t="s">
        <v>164</v>
      </c>
      <c r="F61" s="151">
        <v>55</v>
      </c>
      <c r="G61" s="266">
        <v>50</v>
      </c>
      <c r="H61" s="77" t="s">
        <v>70</v>
      </c>
      <c r="I61" s="166">
        <v>0</v>
      </c>
      <c r="J61" s="237" t="s">
        <v>71</v>
      </c>
      <c r="K61" s="199"/>
      <c r="L61" s="200"/>
      <c r="M61" s="200"/>
      <c r="N61" s="201"/>
      <c r="O61" s="7"/>
    </row>
    <row r="62" spans="2:15" s="41" customFormat="1" ht="22.5" customHeight="1">
      <c r="B62" s="79" t="s">
        <v>72</v>
      </c>
      <c r="C62" s="148">
        <v>26.716</v>
      </c>
      <c r="D62" s="259">
        <v>22.763</v>
      </c>
      <c r="E62" s="78" t="s">
        <v>166</v>
      </c>
      <c r="F62" s="151">
        <v>255</v>
      </c>
      <c r="G62" s="266">
        <v>260</v>
      </c>
      <c r="H62" s="77" t="s">
        <v>73</v>
      </c>
      <c r="I62" s="166">
        <v>0</v>
      </c>
      <c r="J62" s="238"/>
      <c r="K62" s="184"/>
      <c r="L62" s="185"/>
      <c r="M62" s="185"/>
      <c r="N62" s="186"/>
      <c r="O62" s="7"/>
    </row>
    <row r="63" spans="2:15" s="41" customFormat="1" ht="22.5" customHeight="1">
      <c r="B63" s="79" t="s">
        <v>74</v>
      </c>
      <c r="C63" s="148">
        <v>20.081</v>
      </c>
      <c r="D63" s="259">
        <v>16.74</v>
      </c>
      <c r="E63" s="78" t="s">
        <v>185</v>
      </c>
      <c r="F63" s="152">
        <v>2.5</v>
      </c>
      <c r="G63" s="261">
        <v>2.5</v>
      </c>
      <c r="H63" s="77" t="s">
        <v>75</v>
      </c>
      <c r="I63" s="166">
        <v>0</v>
      </c>
      <c r="J63" s="238"/>
      <c r="K63" s="184"/>
      <c r="L63" s="185"/>
      <c r="M63" s="185"/>
      <c r="N63" s="186"/>
      <c r="O63" s="7"/>
    </row>
    <row r="64" spans="2:15" s="41" customFormat="1" ht="22.5" customHeight="1">
      <c r="B64" s="79" t="s">
        <v>76</v>
      </c>
      <c r="C64" s="148">
        <v>20.553</v>
      </c>
      <c r="D64" s="259">
        <v>17.16</v>
      </c>
      <c r="E64" s="78" t="s">
        <v>186</v>
      </c>
      <c r="F64" s="152">
        <v>0.4</v>
      </c>
      <c r="G64" s="261">
        <v>0.4</v>
      </c>
      <c r="H64" s="82"/>
      <c r="I64" s="174"/>
      <c r="J64" s="238"/>
      <c r="K64" s="184"/>
      <c r="L64" s="185"/>
      <c r="M64" s="185"/>
      <c r="N64" s="186"/>
      <c r="O64" s="7"/>
    </row>
    <row r="65" spans="2:15" s="41" customFormat="1" ht="22.5" customHeight="1">
      <c r="B65" s="80" t="s">
        <v>126</v>
      </c>
      <c r="C65" s="149">
        <v>1.04E-05</v>
      </c>
      <c r="D65" s="270">
        <v>1.07E-05</v>
      </c>
      <c r="E65" s="77" t="s">
        <v>77</v>
      </c>
      <c r="F65" s="148">
        <v>12.3</v>
      </c>
      <c r="G65" s="261">
        <v>7.8</v>
      </c>
      <c r="H65" s="78" t="s">
        <v>97</v>
      </c>
      <c r="I65" s="175">
        <v>7</v>
      </c>
      <c r="J65" s="238"/>
      <c r="K65" s="184"/>
      <c r="L65" s="185"/>
      <c r="M65" s="185"/>
      <c r="N65" s="186"/>
      <c r="O65" s="7"/>
    </row>
    <row r="66" spans="2:15" s="41" customFormat="1" ht="22.5" customHeight="1">
      <c r="B66" s="81" t="s">
        <v>78</v>
      </c>
      <c r="C66" s="57">
        <v>500</v>
      </c>
      <c r="D66" s="112"/>
      <c r="E66" s="83" t="s">
        <v>183</v>
      </c>
      <c r="F66" s="150">
        <v>52.5</v>
      </c>
      <c r="G66" s="262">
        <v>83.5</v>
      </c>
      <c r="H66" s="83" t="s">
        <v>98</v>
      </c>
      <c r="I66" s="176">
        <v>7</v>
      </c>
      <c r="J66" s="239"/>
      <c r="K66" s="187"/>
      <c r="L66" s="188"/>
      <c r="M66" s="188"/>
      <c r="N66" s="189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1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3">
        <v>0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94" t="s">
        <v>144</v>
      </c>
      <c r="C75" s="195"/>
      <c r="D75" s="126">
        <v>0</v>
      </c>
      <c r="E75" s="195" t="s">
        <v>128</v>
      </c>
      <c r="F75" s="195"/>
      <c r="G75" s="129">
        <v>0</v>
      </c>
      <c r="H75" s="195" t="s">
        <v>133</v>
      </c>
      <c r="I75" s="195"/>
      <c r="J75" s="126">
        <v>0</v>
      </c>
      <c r="K75" s="195" t="s">
        <v>158</v>
      </c>
      <c r="L75" s="195"/>
      <c r="M75" s="131">
        <v>0</v>
      </c>
      <c r="N75" s="47"/>
      <c r="O75" s="9"/>
    </row>
    <row r="76" spans="2:15" s="41" customFormat="1" ht="18.75" customHeight="1">
      <c r="B76" s="190" t="s">
        <v>145</v>
      </c>
      <c r="C76" s="183"/>
      <c r="D76" s="127">
        <v>0</v>
      </c>
      <c r="E76" s="183" t="s">
        <v>129</v>
      </c>
      <c r="F76" s="183"/>
      <c r="G76" s="127">
        <v>0</v>
      </c>
      <c r="H76" s="183" t="s">
        <v>136</v>
      </c>
      <c r="I76" s="183"/>
      <c r="J76" s="127">
        <v>0</v>
      </c>
      <c r="K76" s="183" t="s">
        <v>143</v>
      </c>
      <c r="L76" s="183"/>
      <c r="M76" s="132">
        <v>0</v>
      </c>
      <c r="N76" s="47"/>
      <c r="O76" s="9"/>
    </row>
    <row r="77" spans="2:15" s="41" customFormat="1" ht="18.75" customHeight="1">
      <c r="B77" s="190" t="s">
        <v>146</v>
      </c>
      <c r="C77" s="183"/>
      <c r="D77" s="127">
        <v>0</v>
      </c>
      <c r="E77" s="183" t="s">
        <v>130</v>
      </c>
      <c r="F77" s="183"/>
      <c r="G77" s="127">
        <v>0</v>
      </c>
      <c r="H77" s="183" t="s">
        <v>160</v>
      </c>
      <c r="I77" s="183"/>
      <c r="J77" s="130">
        <v>0</v>
      </c>
      <c r="K77" s="183" t="s">
        <v>162</v>
      </c>
      <c r="L77" s="183"/>
      <c r="M77" s="132">
        <v>0</v>
      </c>
      <c r="N77" s="47"/>
      <c r="O77" s="9"/>
    </row>
    <row r="78" spans="2:15" s="41" customFormat="1" ht="18.75" customHeight="1">
      <c r="B78" s="190" t="s">
        <v>147</v>
      </c>
      <c r="C78" s="183"/>
      <c r="D78" s="127">
        <v>0</v>
      </c>
      <c r="E78" s="183" t="s">
        <v>131</v>
      </c>
      <c r="F78" s="183"/>
      <c r="G78" s="127">
        <v>0</v>
      </c>
      <c r="H78" s="183" t="s">
        <v>161</v>
      </c>
      <c r="I78" s="183"/>
      <c r="J78" s="127">
        <v>0</v>
      </c>
      <c r="K78" s="183" t="s">
        <v>159</v>
      </c>
      <c r="L78" s="183"/>
      <c r="M78" s="132">
        <v>0</v>
      </c>
      <c r="N78" s="47"/>
      <c r="O78" s="9"/>
    </row>
    <row r="79" spans="2:15" s="41" customFormat="1" ht="18.75" customHeight="1">
      <c r="B79" s="190" t="s">
        <v>148</v>
      </c>
      <c r="C79" s="183"/>
      <c r="D79" s="127">
        <v>0</v>
      </c>
      <c r="E79" s="183" t="s">
        <v>134</v>
      </c>
      <c r="F79" s="183"/>
      <c r="G79" s="127">
        <v>0</v>
      </c>
      <c r="H79" s="183" t="s">
        <v>138</v>
      </c>
      <c r="I79" s="183"/>
      <c r="J79" s="130">
        <v>0</v>
      </c>
      <c r="K79" s="183" t="s">
        <v>142</v>
      </c>
      <c r="L79" s="183"/>
      <c r="M79" s="132">
        <v>0</v>
      </c>
      <c r="N79" s="47"/>
      <c r="O79" s="9"/>
    </row>
    <row r="80" spans="2:15" s="41" customFormat="1" ht="18.75" customHeight="1">
      <c r="B80" s="190" t="s">
        <v>113</v>
      </c>
      <c r="C80" s="183"/>
      <c r="D80" s="127">
        <v>0</v>
      </c>
      <c r="E80" s="183" t="s">
        <v>135</v>
      </c>
      <c r="F80" s="183"/>
      <c r="G80" s="127">
        <v>0</v>
      </c>
      <c r="H80" s="183" t="s">
        <v>139</v>
      </c>
      <c r="I80" s="183"/>
      <c r="J80" s="130">
        <v>0</v>
      </c>
      <c r="K80" s="183" t="s">
        <v>127</v>
      </c>
      <c r="L80" s="183"/>
      <c r="M80" s="145">
        <v>0</v>
      </c>
      <c r="N80" s="47"/>
      <c r="O80" s="9"/>
    </row>
    <row r="81" spans="2:15" s="41" customFormat="1" ht="18.75" customHeight="1">
      <c r="B81" s="190" t="s">
        <v>122</v>
      </c>
      <c r="C81" s="183"/>
      <c r="D81" s="127">
        <v>0</v>
      </c>
      <c r="E81" s="183" t="s">
        <v>132</v>
      </c>
      <c r="F81" s="183"/>
      <c r="G81" s="127">
        <v>0</v>
      </c>
      <c r="H81" s="183" t="s">
        <v>140</v>
      </c>
      <c r="I81" s="183"/>
      <c r="J81" s="127">
        <v>0</v>
      </c>
      <c r="K81" s="183" t="s">
        <v>187</v>
      </c>
      <c r="L81" s="183"/>
      <c r="M81" s="145">
        <v>0</v>
      </c>
      <c r="N81" s="47"/>
      <c r="O81" s="135"/>
    </row>
    <row r="82" spans="2:15" s="41" customFormat="1" ht="18.75" customHeight="1">
      <c r="B82" s="219" t="s">
        <v>123</v>
      </c>
      <c r="C82" s="193"/>
      <c r="D82" s="128">
        <v>0</v>
      </c>
      <c r="E82" s="193" t="s">
        <v>137</v>
      </c>
      <c r="F82" s="193"/>
      <c r="G82" s="128">
        <v>0</v>
      </c>
      <c r="H82" s="193" t="s">
        <v>141</v>
      </c>
      <c r="I82" s="193"/>
      <c r="J82" s="128">
        <v>0</v>
      </c>
      <c r="K82" s="193"/>
      <c r="L82" s="193"/>
      <c r="M82" s="133"/>
      <c r="N82" s="47"/>
      <c r="O82" s="9"/>
    </row>
    <row r="83" spans="10:15" s="41" customFormat="1" ht="14.25" customHeight="1">
      <c r="J83" s="119"/>
      <c r="K83" s="118"/>
      <c r="L83" s="66"/>
      <c r="M83" s="67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20" t="s">
        <v>198</v>
      </c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2"/>
      <c r="O85" s="7"/>
    </row>
    <row r="86" spans="2:15" s="41" customFormat="1" ht="12" customHeight="1">
      <c r="B86" s="226" t="s">
        <v>207</v>
      </c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8"/>
      <c r="O86" s="7"/>
    </row>
    <row r="87" spans="2:15" s="41" customFormat="1" ht="12" customHeight="1">
      <c r="B87" s="226" t="s">
        <v>220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8"/>
      <c r="O87" s="7"/>
    </row>
    <row r="88" spans="2:15" s="41" customFormat="1" ht="12" customHeight="1">
      <c r="B88" s="213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5"/>
      <c r="O88" s="7"/>
    </row>
    <row r="89" spans="2:15" s="41" customFormat="1" ht="12" customHeight="1">
      <c r="B89" s="213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5"/>
      <c r="O89" s="7"/>
    </row>
    <row r="90" spans="2:15" s="41" customFormat="1" ht="12" customHeight="1">
      <c r="B90" s="213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5"/>
      <c r="O90" s="7"/>
    </row>
    <row r="91" spans="2:15" s="41" customFormat="1" ht="12" customHeight="1">
      <c r="B91" s="213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5"/>
      <c r="O91" s="7"/>
    </row>
    <row r="92" spans="2:15" s="41" customFormat="1" ht="12" customHeight="1">
      <c r="B92" s="213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5"/>
      <c r="O92" s="7"/>
    </row>
    <row r="93" spans="2:15" s="41" customFormat="1" ht="12" customHeight="1">
      <c r="B93" s="213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5"/>
      <c r="O93" s="7"/>
    </row>
    <row r="94" spans="2:15" s="41" customFormat="1" ht="12" customHeight="1">
      <c r="B94" s="213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5"/>
      <c r="O94" s="7"/>
    </row>
    <row r="95" spans="2:15" s="41" customFormat="1" ht="12" customHeight="1"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8"/>
      <c r="O95" s="7"/>
    </row>
    <row r="96" spans="2:15" s="41" customFormat="1" ht="12" customHeight="1">
      <c r="B96" s="226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8"/>
      <c r="O96" s="7"/>
    </row>
    <row r="97" spans="2:15" s="41" customFormat="1" ht="12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8"/>
      <c r="O97" s="7"/>
    </row>
    <row r="98" spans="2:15" s="41" customFormat="1" ht="12" customHeight="1">
      <c r="B98" s="226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8"/>
      <c r="O98" s="7"/>
    </row>
    <row r="99" spans="2:15" s="41" customFormat="1" ht="12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8"/>
      <c r="O99" s="7"/>
    </row>
    <row r="100" spans="2:15" s="41" customFormat="1" ht="12" customHeight="1">
      <c r="B100" s="223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5"/>
      <c r="O100" s="7"/>
    </row>
  </sheetData>
  <sheetProtection/>
  <mergeCells count="132">
    <mergeCell ref="J61:J66"/>
    <mergeCell ref="M58:N58"/>
    <mergeCell ref="M59:N59"/>
    <mergeCell ref="B22:B26"/>
    <mergeCell ref="K60:L60"/>
    <mergeCell ref="M60:N60"/>
    <mergeCell ref="B35:B41"/>
    <mergeCell ref="M40:N40"/>
    <mergeCell ref="K57:L57"/>
    <mergeCell ref="E40:F40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B90:N90"/>
    <mergeCell ref="H80:I80"/>
    <mergeCell ref="E79:F79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K81:L81"/>
    <mergeCell ref="B91:N91"/>
    <mergeCell ref="H82:I82"/>
    <mergeCell ref="B94:N94"/>
    <mergeCell ref="B95:N95"/>
    <mergeCell ref="B86:N86"/>
    <mergeCell ref="B82:C82"/>
    <mergeCell ref="H75:I75"/>
    <mergeCell ref="E77:F77"/>
    <mergeCell ref="E76:F76"/>
    <mergeCell ref="H77:I77"/>
    <mergeCell ref="H78:I78"/>
    <mergeCell ref="K80:L80"/>
    <mergeCell ref="E75:F75"/>
    <mergeCell ref="E39:F39"/>
    <mergeCell ref="K40:L40"/>
    <mergeCell ref="M41:N41"/>
    <mergeCell ref="C37:D37"/>
    <mergeCell ref="E37:F37"/>
    <mergeCell ref="G37:H37"/>
    <mergeCell ref="I37:J37"/>
    <mergeCell ref="K37:L37"/>
    <mergeCell ref="M35:N35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B79:C79"/>
    <mergeCell ref="B81:C81"/>
    <mergeCell ref="K59:L59"/>
    <mergeCell ref="E82:F82"/>
    <mergeCell ref="K79:L79"/>
    <mergeCell ref="B75:C75"/>
    <mergeCell ref="B76:C76"/>
    <mergeCell ref="H79:I79"/>
    <mergeCell ref="H76:I76"/>
    <mergeCell ref="B78:C78"/>
    <mergeCell ref="B47:N47"/>
    <mergeCell ref="B48:N48"/>
    <mergeCell ref="B49:N49"/>
    <mergeCell ref="B50:N50"/>
    <mergeCell ref="B51:N51"/>
    <mergeCell ref="K77:L77"/>
    <mergeCell ref="K62:N62"/>
    <mergeCell ref="K65:N65"/>
    <mergeCell ref="K66:N66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2018-05-24T04:51:06Z</dcterms:modified>
  <cp:category/>
  <cp:version/>
  <cp:contentType/>
  <cp:contentStatus/>
</cp:coreProperties>
</file>