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30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<sst xmlns="http://schemas.openxmlformats.org/spreadsheetml/2006/main" count="222" uniqueCount="212">
  <si>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</si>
  <si>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</si>
  <si>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</si>
  <si>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</si>
  <si>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</si>
  <si>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</si>
  <si>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</si>
  <si>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</si>
  <si>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</si>
  <si>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</si>
  <si>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</si>
  <si>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</si>
  <si>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</si>
  <si>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</si>
  <si>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</si>
  <si>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</si>
  <si>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</si>
  <si>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</si>
  <si>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</si>
  <si>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</si>
  <si>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</si>
  <si>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</si>
  <si>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</si>
  <si>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</si>
  <si>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</si>
  <si>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</si>
  <si>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</si>
  <si>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</si>
  <si>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</si>
  <si>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</si>
  <si>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</si>
  <si>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</si>
  <si>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</si>
  <si>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</si>
  <si>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</si>
  <si>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</si>
  <si>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</si>
  <si>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</si>
  <si>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</si>
  <si>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</si>
  <si>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</si>
  <si>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ENG</t>
  </si>
  <si>
    <t>기타
이상</t>
  </si>
  <si>
    <t>PT30 #1
gas (psi)</t>
  </si>
  <si>
    <t>경정비</t>
  </si>
  <si>
    <t>BEGIN</t>
  </si>
  <si>
    <t>PROG 2</t>
  </si>
  <si>
    <t>Flat</t>
  </si>
  <si>
    <t>종료</t>
  </si>
  <si>
    <t>장비실
돔상태</t>
  </si>
  <si>
    <t>장비실온도</t>
  </si>
  <si>
    <t>PC-TCS
Crash</t>
  </si>
  <si>
    <t>v7.2</t>
  </si>
  <si>
    <t>IC-
K/M/T/N</t>
  </si>
  <si>
    <t>IC-G</t>
  </si>
  <si>
    <t>KG2016-01-13:1369</t>
  </si>
  <si>
    <t>Glycol out</t>
  </si>
  <si>
    <t>PC-TCS</t>
  </si>
  <si>
    <t>AUX computer</t>
  </si>
  <si>
    <t>방풍막</t>
  </si>
  <si>
    <t>카메라
냉각/진공</t>
  </si>
  <si>
    <t>카메라 
컴퓨터</t>
  </si>
  <si>
    <t>돔 회전 소음</t>
  </si>
  <si>
    <t>관측률</t>
  </si>
  <si>
    <t>가동률</t>
  </si>
  <si>
    <t>CL</t>
  </si>
  <si>
    <t>풍향</t>
  </si>
  <si>
    <t>중정비</t>
  </si>
  <si>
    <t>중간</t>
  </si>
  <si>
    <t>고장</t>
  </si>
  <si>
    <t>PROG 1</t>
  </si>
  <si>
    <t>PROG 4</t>
  </si>
  <si>
    <t>PROG 5</t>
  </si>
  <si>
    <t>PROG 6</t>
  </si>
  <si>
    <t>PROG 7</t>
  </si>
  <si>
    <t>PROG 8</t>
  </si>
  <si>
    <t>PROG 9</t>
  </si>
  <si>
    <t>PROG 10</t>
  </si>
  <si>
    <t>END</t>
  </si>
  <si>
    <t>OBS</t>
  </si>
  <si>
    <t>개수</t>
  </si>
  <si>
    <t>시작</t>
  </si>
  <si>
    <t>종료</t>
  </si>
  <si>
    <t>필터</t>
  </si>
  <si>
    <t>노출/레벨</t>
  </si>
  <si>
    <t>`</t>
  </si>
  <si>
    <t>할당시간</t>
  </si>
  <si>
    <t>계획시간</t>
  </si>
  <si>
    <t>날씨불량</t>
  </si>
  <si>
    <t>기기불량</t>
  </si>
  <si>
    <t>영상
이상</t>
  </si>
  <si>
    <t>Note</t>
  </si>
  <si>
    <t>기기상태</t>
  </si>
  <si>
    <t>온도단위:</t>
  </si>
  <si>
    <t>℃</t>
  </si>
  <si>
    <t>관측전</t>
  </si>
  <si>
    <t>관측후</t>
  </si>
  <si>
    <t>관측후</t>
  </si>
  <si>
    <t>오작동</t>
  </si>
  <si>
    <t>횟수</t>
  </si>
  <si>
    <t>SW Version</t>
  </si>
  <si>
    <t>Build</t>
  </si>
  <si>
    <t>PT30 #1</t>
  </si>
  <si>
    <t>ICSci</t>
  </si>
  <si>
    <t>KX2016-03-23:1381</t>
  </si>
  <si>
    <t>PT30 #2</t>
  </si>
  <si>
    <t>장비실습도
(RH %)</t>
  </si>
  <si>
    <t>PC-TCS
Disabled</t>
  </si>
  <si>
    <t>ICGui</t>
  </si>
  <si>
    <t>Charcoal</t>
  </si>
  <si>
    <t>PT13 
gas (psi)</t>
  </si>
  <si>
    <t>RA Track
Error</t>
  </si>
  <si>
    <t>v7.3</t>
  </si>
  <si>
    <t>KS2016-01-13:1370</t>
  </si>
  <si>
    <t>Real deal</t>
  </si>
  <si>
    <t>Dec
Oscillation</t>
  </si>
  <si>
    <t>v7.3</t>
  </si>
  <si>
    <t>Air in</t>
  </si>
  <si>
    <t>PT30 #2
gas (psi)</t>
  </si>
  <si>
    <t>IC Down</t>
  </si>
  <si>
    <t>Remarks</t>
  </si>
  <si>
    <t>Air out</t>
  </si>
  <si>
    <t>PT30 Sp gas (psi)</t>
  </si>
  <si>
    <t>IC Dead</t>
  </si>
  <si>
    <t>Glycol in</t>
  </si>
  <si>
    <t>HE 냉각수
유량(GPM)</t>
  </si>
  <si>
    <t>KVM Down</t>
  </si>
  <si>
    <t>Dry air flow(SCFH)</t>
  </si>
  <si>
    <t>Pressure (torr)</t>
  </si>
  <si>
    <t>돔 온도</t>
  </si>
  <si>
    <t>돔 냉방기
설정온도</t>
  </si>
  <si>
    <t>DMAWAIT</t>
  </si>
  <si>
    <t>돔 습도
(RH %)</t>
  </si>
  <si>
    <t>칠러
설정온도</t>
  </si>
  <si>
    <t>기기이상</t>
  </si>
  <si>
    <t>망원경
구동부</t>
  </si>
  <si>
    <t>광학계</t>
  </si>
  <si>
    <t>미러커버</t>
  </si>
  <si>
    <t>미러냉각</t>
  </si>
  <si>
    <t>필터</t>
  </si>
  <si>
    <t>셔터</t>
  </si>
  <si>
    <t>초점</t>
  </si>
  <si>
    <t>AUX 및
망원경기타</t>
  </si>
  <si>
    <t>TCC</t>
  </si>
  <si>
    <t>GPS</t>
  </si>
  <si>
    <t>망원경 UPS</t>
  </si>
  <si>
    <t>돔 냉각</t>
  </si>
  <si>
    <t>돔 구동 및 소음</t>
  </si>
  <si>
    <t>카메라
전자부</t>
  </si>
  <si>
    <t>HE 냉각
부대장비</t>
  </si>
  <si>
    <t>카메라 UPS</t>
  </si>
  <si>
    <t>관측
컴퓨터</t>
  </si>
  <si>
    <t>KVM 및
네트워크</t>
  </si>
  <si>
    <t>Data
시스템</t>
  </si>
  <si>
    <t>정전</t>
  </si>
  <si>
    <t>기기점검사항</t>
  </si>
  <si>
    <t>돔 셔터 소음</t>
  </si>
  <si>
    <t>주경 냉각상태</t>
  </si>
  <si>
    <t>R2000 누수여부</t>
  </si>
  <si>
    <t>주경면 CO2 청소
(주1회)</t>
  </si>
  <si>
    <t>주경냉각 호스누수</t>
  </si>
  <si>
    <t>R2000 소음</t>
  </si>
  <si>
    <t>관측 후 주경 확인</t>
  </si>
  <si>
    <t>돔 셔터 sync</t>
  </si>
  <si>
    <t>칠러 누수</t>
  </si>
  <si>
    <t>관측 전 컴퓨터실
냉방 상태</t>
  </si>
  <si>
    <t>관측 후 주경냉각팬 on</t>
  </si>
  <si>
    <t>돔 회전 sync</t>
  </si>
  <si>
    <t>칠러 동작상태</t>
  </si>
  <si>
    <t>ICS &amp; PC-TCS
시각동기</t>
  </si>
  <si>
    <t>관측 후 컴퓨터실
냉방 상태</t>
  </si>
  <si>
    <t>돔 누수 여부</t>
  </si>
  <si>
    <t>카메라 냉각호스</t>
  </si>
  <si>
    <t>TCS Agent 연결상태</t>
  </si>
  <si>
    <t>ICS-DTS전송
 s/w실행</t>
  </si>
  <si>
    <t>돔 기타상태</t>
  </si>
  <si>
    <t>ICS HDD 여유공간</t>
  </si>
  <si>
    <t>기타상태</t>
  </si>
  <si>
    <t>내외부 CCTV</t>
  </si>
  <si>
    <t>칠러 냉각수량 (주1회)</t>
  </si>
  <si>
    <t>관측전 주경 냉각팬 off</t>
  </si>
  <si>
    <t>망원경 롤러 상태</t>
  </si>
  <si>
    <t>R2000 냉각수량 (주1회)</t>
  </si>
  <si>
    <t>관측전 진공게이지 off</t>
  </si>
  <si>
    <t>기기상태 노트</t>
  </si>
  <si>
    <t>PROG 3</t>
  </si>
  <si>
    <t>B</t>
  </si>
  <si>
    <t>V</t>
  </si>
  <si>
    <t>R</t>
  </si>
  <si>
    <t>V</t>
  </si>
  <si>
    <t>B</t>
  </si>
  <si>
    <t>I</t>
  </si>
  <si>
    <t>I</t>
  </si>
  <si>
    <t>R</t>
  </si>
  <si>
    <t>HE 호스누수</t>
  </si>
  <si>
    <t>ALL</t>
  </si>
  <si>
    <t>SN</t>
  </si>
  <si>
    <t>NEO</t>
  </si>
  <si>
    <t>최정식</t>
  </si>
  <si>
    <t>NE</t>
  </si>
  <si>
    <t>구름 영향으로 저녁 플랫 미촬영</t>
  </si>
  <si>
    <t>S_063962:M</t>
  </si>
  <si>
    <t>T_064011</t>
  </si>
  <si>
    <t>I_064071</t>
  </si>
  <si>
    <t>I_064071 filter 입력 오류</t>
  </si>
  <si>
    <t>NNE</t>
  </si>
  <si>
    <t>S_064096:N</t>
  </si>
  <si>
    <t>Site Seeing 0.87 / 0.85 / 0.78</t>
  </si>
  <si>
    <t>S_064163:N</t>
  </si>
  <si>
    <t>S_064168:T</t>
  </si>
  <si>
    <t>60s/20k 40s/21k 30s/25k</t>
  </si>
  <si>
    <t>30s/24k 20s/24k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</si>
</sst>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mmm/yyyy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 quotePrefix="1">
      <alignment horizontal="center" vertical="center" wrapText="1"/>
    </xf>
    <xf numFmtId="0" fontId="101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89" fillId="0" borderId="76" xfId="0" applyFont="1" applyBorder="1" applyAlignment="1">
      <alignment horizontal="center" vertical="center"/>
    </xf>
    <xf numFmtId="0" fontId="89" fillId="0" borderId="77" xfId="0" applyFont="1" applyBorder="1" applyAlignment="1">
      <alignment horizontal="center" vertical="center"/>
    </xf>
    <xf numFmtId="0" fontId="89" fillId="0" borderId="78" xfId="0" applyFont="1" applyBorder="1" applyAlignment="1">
      <alignment horizontal="center" vertical="center"/>
    </xf>
    <xf numFmtId="20" fontId="88" fillId="0" borderId="79" xfId="0" applyNumberFormat="1" applyFont="1" applyBorder="1" applyAlignment="1">
      <alignment horizontal="center" vertical="center"/>
    </xf>
    <xf numFmtId="20" fontId="88" fillId="0" borderId="80" xfId="0" applyNumberFormat="1" applyFont="1" applyBorder="1" applyAlignment="1">
      <alignment horizontal="center" vertical="center"/>
    </xf>
    <xf numFmtId="20" fontId="88" fillId="0" borderId="81" xfId="0" applyNumberFormat="1" applyFont="1" applyBorder="1" applyAlignment="1">
      <alignment horizontal="center" vertical="center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82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83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1" borderId="20" xfId="0" applyNumberFormat="1" applyFont="1" applyFill="1" applyBorder="1" applyAlignment="1">
      <alignment vertical="center" wrapText="1"/>
    </xf>
    <xf numFmtId="0" fontId="103" fillId="41" borderId="13" xfId="0" applyNumberFormat="1" applyFont="1" applyFill="1" applyBorder="1" applyAlignment="1">
      <alignment vertical="center" wrapText="1"/>
    </xf>
    <xf numFmtId="0" fontId="103" fillId="41" borderId="20" xfId="0" applyNumberFormat="1" applyFont="1" applyFill="1" applyBorder="1" applyAlignment="1">
      <alignment horizontal="left" vertical="center" wrapText="1"/>
    </xf>
    <xf numFmtId="0" fontId="103" fillId="41" borderId="13" xfId="0" applyNumberFormat="1" applyFont="1" applyFill="1" applyBorder="1" applyAlignment="1">
      <alignment horizontal="left" vertical="center" wrapText="1"/>
    </xf>
    <xf numFmtId="0" fontId="89" fillId="0" borderId="0" xfId="0" applyFont="1" applyBorder="1" applyAlignment="1">
      <alignment horizontal="left" vertical="center"/>
    </xf>
    <xf numFmtId="0" fontId="7" fillId="42" borderId="84" xfId="33" applyNumberFormat="1" applyFont="1" applyFill="1" applyBorder="1" applyAlignment="1">
      <alignment horizontal="left" vertical="center"/>
      <protection/>
    </xf>
    <xf numFmtId="0" fontId="7" fillId="42" borderId="85" xfId="33" applyNumberFormat="1" applyFont="1" applyFill="1" applyBorder="1" applyAlignment="1">
      <alignment horizontal="left" vertical="center"/>
      <protection/>
    </xf>
    <xf numFmtId="0" fontId="7" fillId="42" borderId="86" xfId="33" applyNumberFormat="1" applyFont="1" applyFill="1" applyBorder="1" applyAlignment="1">
      <alignment horizontal="left" vertical="center"/>
      <protection/>
    </xf>
    <xf numFmtId="0" fontId="7" fillId="42" borderId="87" xfId="33" applyNumberFormat="1" applyFont="1" applyFill="1" applyBorder="1" applyAlignment="1">
      <alignment horizontal="left" vertical="center"/>
      <protection/>
    </xf>
    <xf numFmtId="0" fontId="7" fillId="42" borderId="0" xfId="33" applyNumberFormat="1" applyFont="1" applyFill="1" applyBorder="1" applyAlignment="1">
      <alignment horizontal="left" vertical="center"/>
      <protection/>
    </xf>
    <xf numFmtId="0" fontId="7" fillId="42" borderId="88" xfId="33" applyNumberFormat="1" applyFont="1" applyFill="1" applyBorder="1" applyAlignment="1">
      <alignment horizontal="left" vertical="center"/>
      <protection/>
    </xf>
    <xf numFmtId="20" fontId="7" fillId="42" borderId="87" xfId="33" applyNumberFormat="1" applyFont="1" applyFill="1" applyBorder="1" applyAlignment="1">
      <alignment horizontal="left" vertical="center"/>
      <protection/>
    </xf>
    <xf numFmtId="22" fontId="7" fillId="42" borderId="87" xfId="33" applyNumberFormat="1" applyFont="1" applyFill="1" applyBorder="1" applyAlignment="1">
      <alignment horizontal="left" vertical="center"/>
      <protection/>
    </xf>
    <xf numFmtId="0" fontId="7" fillId="42" borderId="89" xfId="33" applyNumberFormat="1" applyFont="1" applyFill="1" applyBorder="1" applyAlignment="1">
      <alignment horizontal="left" vertical="center"/>
      <protection/>
    </xf>
    <xf numFmtId="0" fontId="7" fillId="42" borderId="90" xfId="33" applyNumberFormat="1" applyFont="1" applyFill="1" applyBorder="1" applyAlignment="1">
      <alignment horizontal="left" vertical="center"/>
      <protection/>
    </xf>
    <xf numFmtId="0" fontId="7" fillId="42" borderId="91" xfId="33" applyNumberFormat="1" applyFont="1" applyFill="1" applyBorder="1" applyAlignment="1">
      <alignment horizontal="left" vertical="center"/>
      <protection/>
    </xf>
    <xf numFmtId="0" fontId="96" fillId="0" borderId="92" xfId="0" applyFont="1" applyBorder="1" applyAlignment="1">
      <alignment horizontal="center" vertical="center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96" xfId="0" applyFont="1" applyBorder="1" applyAlignment="1">
      <alignment horizontal="center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83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99" xfId="0" applyFont="1" applyFill="1" applyBorder="1" applyAlignment="1">
      <alignment horizontal="center" vertical="center" wrapText="1"/>
    </xf>
    <xf numFmtId="0" fontId="93" fillId="0" borderId="100" xfId="0" applyFont="1" applyFill="1" applyBorder="1" applyAlignment="1">
      <alignment horizontal="center" vertical="center" wrapText="1"/>
    </xf>
    <xf numFmtId="0" fontId="93" fillId="0" borderId="101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102" xfId="0" applyFont="1" applyFill="1" applyBorder="1" applyAlignment="1">
      <alignment horizontal="center" vertical="center" wrapText="1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7" fillId="0" borderId="104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7" fillId="0" borderId="105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7" fillId="0" borderId="106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99" xfId="0" applyNumberFormat="1" applyFont="1" applyBorder="1" applyAlignment="1">
      <alignment horizontal="left" vertical="center"/>
    </xf>
    <xf numFmtId="0" fontId="98" fillId="0" borderId="107" xfId="0" applyNumberFormat="1" applyFont="1" applyBorder="1" applyAlignment="1">
      <alignment horizontal="left" vertical="center"/>
    </xf>
    <xf numFmtId="0" fontId="98" fillId="0" borderId="101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  <xf numFmtId="14" fontId="98" fillId="0" borderId="92" xfId="0" applyNumberFormat="1" applyFont="1" applyBorder="1" applyAlignment="1">
      <alignment horizontal="left" vertical="center"/>
    </xf>
    <xf numFmtId="0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N18" sqref="N18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7.25">
      <c r="A1" s="11"/>
      <c r="B1" s="12"/>
      <c r="C1" s="12"/>
      <c r="D1" s="12"/>
      <c r="E1" s="12"/>
      <c r="F1" s="170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1">
        <v>43127</v>
      </c>
      <c r="D3" s="172"/>
      <c r="E3" s="12"/>
      <c r="F3" s="12"/>
      <c r="G3" s="12"/>
      <c r="H3" s="11"/>
      <c r="I3" s="11"/>
      <c r="J3" s="11"/>
      <c r="K3" s="110" t="s">
        <v>63</v>
      </c>
      <c r="L3" s="143">
        <f>(M31-(M32+M33))/M31*100</f>
        <v>100</v>
      </c>
      <c r="M3" s="111" t="s">
        <v>64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65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66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44</v>
      </c>
    </row>
    <row r="9" spans="1:14" s="2" customFormat="1" ht="13.5" customHeight="1">
      <c r="A9" s="11"/>
      <c r="B9" s="17" t="s">
        <v>8</v>
      </c>
      <c r="C9" s="25">
        <v>0.03194444444444445</v>
      </c>
      <c r="D9" s="26">
        <v>1</v>
      </c>
      <c r="E9" s="26">
        <v>15.8</v>
      </c>
      <c r="F9" s="26">
        <v>42</v>
      </c>
      <c r="G9" s="27" t="s">
        <v>199</v>
      </c>
      <c r="H9" s="26">
        <v>7.9</v>
      </c>
      <c r="I9" s="28">
        <v>73</v>
      </c>
      <c r="J9" s="29">
        <v>1</v>
      </c>
      <c r="K9" s="11"/>
      <c r="L9" s="21">
        <v>2</v>
      </c>
      <c r="M9" s="74" t="s">
        <v>2</v>
      </c>
      <c r="N9" s="75" t="s">
        <v>67</v>
      </c>
    </row>
    <row r="10" spans="1:15" s="2" customFormat="1" ht="13.5" customHeight="1">
      <c r="A10" s="11"/>
      <c r="B10" s="17" t="s">
        <v>68</v>
      </c>
      <c r="C10" s="25">
        <v>0.20833333333333334</v>
      </c>
      <c r="D10" s="26">
        <v>1.2</v>
      </c>
      <c r="E10" s="26">
        <v>16.4</v>
      </c>
      <c r="F10" s="26">
        <v>31</v>
      </c>
      <c r="G10" s="27" t="s">
        <v>205</v>
      </c>
      <c r="H10" s="26">
        <v>7.8</v>
      </c>
      <c r="I10" s="11"/>
      <c r="J10" s="30">
        <v>0</v>
      </c>
      <c r="K10" s="11"/>
      <c r="L10" s="21">
        <v>4</v>
      </c>
      <c r="M10" s="74" t="s">
        <v>40</v>
      </c>
      <c r="N10" s="22" t="s">
        <v>69</v>
      </c>
      <c r="O10" s="3"/>
    </row>
    <row r="11" spans="1:15" s="2" customFormat="1" ht="13.5" customHeight="1" thickBot="1">
      <c r="A11" s="11"/>
      <c r="B11" s="31" t="s">
        <v>9</v>
      </c>
      <c r="C11" s="32">
        <v>0.37013888888888885</v>
      </c>
      <c r="D11" s="33">
        <v>1.1</v>
      </c>
      <c r="E11" s="33">
        <v>16.1</v>
      </c>
      <c r="F11" s="33">
        <v>31</v>
      </c>
      <c r="G11" s="27" t="s">
        <v>199</v>
      </c>
      <c r="H11" s="33">
        <v>10.8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24.338194444444444</v>
      </c>
      <c r="D12" s="37">
        <f>AVERAGE(D9:D11)</f>
        <v>1.1</v>
      </c>
      <c r="E12" s="37">
        <f>AVERAGE(E9:E11)</f>
        <v>16.1</v>
      </c>
      <c r="F12" s="38">
        <f>AVERAGE(F9:F11)</f>
        <v>34.666666666666664</v>
      </c>
      <c r="G12" s="11"/>
      <c r="H12" s="39">
        <f>AVERAGE(H9:H11)</f>
        <v>8.833333333333334</v>
      </c>
      <c r="I12" s="11"/>
      <c r="J12" s="40">
        <f>AVERAGE(J9:J11)</f>
        <v>0.3333333333333333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6"/>
      <c r="F14" s="46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45</v>
      </c>
      <c r="D15" s="42" t="s">
        <v>70</v>
      </c>
      <c r="E15" s="42" t="s">
        <v>46</v>
      </c>
      <c r="F15" s="42" t="s">
        <v>185</v>
      </c>
      <c r="G15" s="42" t="s">
        <v>71</v>
      </c>
      <c r="H15" s="42" t="s">
        <v>72</v>
      </c>
      <c r="I15" s="42" t="s">
        <v>73</v>
      </c>
      <c r="J15" s="42" t="s">
        <v>74</v>
      </c>
      <c r="K15" s="42" t="s">
        <v>75</v>
      </c>
      <c r="L15" s="42" t="s">
        <v>76</v>
      </c>
      <c r="M15" s="42" t="s">
        <v>77</v>
      </c>
      <c r="N15" s="41" t="s">
        <v>78</v>
      </c>
    </row>
    <row r="16" spans="1:14" s="2" customFormat="1" ht="18.75" customHeight="1">
      <c r="A16" s="11"/>
      <c r="B16" s="64" t="s">
        <v>11</v>
      </c>
      <c r="C16" s="166" t="s">
        <v>79</v>
      </c>
      <c r="D16" s="166" t="s">
        <v>195</v>
      </c>
      <c r="E16" s="169" t="s">
        <v>196</v>
      </c>
      <c r="F16" s="168" t="s">
        <v>197</v>
      </c>
      <c r="G16" s="166" t="s">
        <v>195</v>
      </c>
      <c r="H16" s="166"/>
      <c r="I16" s="166"/>
      <c r="J16" s="166"/>
      <c r="K16" s="166"/>
      <c r="L16" s="166"/>
      <c r="M16" s="166"/>
      <c r="N16" s="166" t="s">
        <v>79</v>
      </c>
    </row>
    <row r="17" spans="1:14" s="2" customFormat="1" ht="13.5" customHeight="1">
      <c r="A17" s="11"/>
      <c r="B17" s="64" t="s">
        <v>25</v>
      </c>
      <c r="C17" s="25">
        <v>0.9923611111111111</v>
      </c>
      <c r="D17" s="25">
        <v>0.02638888888888889</v>
      </c>
      <c r="E17" s="25">
        <v>0.03194444444444445</v>
      </c>
      <c r="F17" s="25">
        <v>0.12916666666666668</v>
      </c>
      <c r="G17" s="25">
        <v>0.37152777777777773</v>
      </c>
      <c r="H17" s="25"/>
      <c r="I17" s="25"/>
      <c r="J17" s="25"/>
      <c r="K17" s="25"/>
      <c r="L17" s="25"/>
      <c r="M17" s="25"/>
      <c r="N17" s="25">
        <v>0.40277777777777773</v>
      </c>
    </row>
    <row r="18" spans="1:14" s="2" customFormat="1" ht="13.5" customHeight="1">
      <c r="A18" s="11"/>
      <c r="B18" s="64" t="s">
        <v>12</v>
      </c>
      <c r="C18" s="44">
        <v>63953</v>
      </c>
      <c r="D18" s="43">
        <v>63954</v>
      </c>
      <c r="E18" s="43">
        <v>63959</v>
      </c>
      <c r="F18" s="43">
        <v>64019</v>
      </c>
      <c r="G18" s="43">
        <v>64164</v>
      </c>
      <c r="H18" s="43"/>
      <c r="I18" s="43"/>
      <c r="J18" s="43"/>
      <c r="K18" s="43"/>
      <c r="L18" s="43"/>
      <c r="M18" s="43"/>
      <c r="N18" s="43">
        <v>64174</v>
      </c>
    </row>
    <row r="19" spans="1:14" s="2" customFormat="1" ht="13.5" customHeight="1" thickBot="1">
      <c r="A19" s="11"/>
      <c r="B19" s="65" t="s">
        <v>13</v>
      </c>
      <c r="C19" s="137"/>
      <c r="D19" s="44">
        <v>63958</v>
      </c>
      <c r="E19" s="44">
        <v>64018</v>
      </c>
      <c r="F19" s="44">
        <v>64163</v>
      </c>
      <c r="G19" s="44">
        <v>64173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80</v>
      </c>
      <c r="C20" s="139"/>
      <c r="D20" s="140">
        <f>IF(ISNUMBER(D18),D19-D18+1,"")</f>
        <v>5</v>
      </c>
      <c r="E20" s="45">
        <f aca="true" t="shared" si="0" ref="E20:M20">IF(ISNUMBER(E18),E19-E18+1,"")</f>
        <v>60</v>
      </c>
      <c r="F20" s="45">
        <f t="shared" si="0"/>
        <v>145</v>
      </c>
      <c r="G20" s="45">
        <f t="shared" si="0"/>
        <v>10</v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73" t="s">
        <v>47</v>
      </c>
      <c r="C22" s="76" t="s">
        <v>81</v>
      </c>
      <c r="D22" s="77" t="s">
        <v>82</v>
      </c>
      <c r="E22" s="78" t="s">
        <v>83</v>
      </c>
      <c r="F22" s="176" t="s">
        <v>84</v>
      </c>
      <c r="G22" s="177"/>
      <c r="H22" s="178"/>
      <c r="I22" s="83" t="s">
        <v>81</v>
      </c>
      <c r="J22" s="77" t="s">
        <v>48</v>
      </c>
      <c r="K22" s="77" t="s">
        <v>83</v>
      </c>
      <c r="L22" s="176" t="s">
        <v>84</v>
      </c>
      <c r="M22" s="177"/>
      <c r="N22" s="178"/>
    </row>
    <row r="23" spans="1:14" s="2" customFormat="1" ht="18.75" customHeight="1">
      <c r="A23" s="11"/>
      <c r="B23" s="174"/>
      <c r="C23" s="164"/>
      <c r="D23" s="164"/>
      <c r="E23" s="20" t="s">
        <v>186</v>
      </c>
      <c r="F23" s="179"/>
      <c r="G23" s="180"/>
      <c r="H23" s="181"/>
      <c r="I23" s="81">
        <v>64169</v>
      </c>
      <c r="J23" s="20">
        <v>64171</v>
      </c>
      <c r="K23" s="20" t="s">
        <v>191</v>
      </c>
      <c r="L23" s="179" t="s">
        <v>210</v>
      </c>
      <c r="M23" s="180"/>
      <c r="N23" s="182"/>
    </row>
    <row r="24" spans="1:14" s="2" customFormat="1" ht="18.75" customHeight="1">
      <c r="A24" s="11"/>
      <c r="B24" s="174"/>
      <c r="C24" s="165"/>
      <c r="D24" s="165"/>
      <c r="E24" s="79" t="s">
        <v>187</v>
      </c>
      <c r="F24" s="179"/>
      <c r="G24" s="180"/>
      <c r="H24" s="181"/>
      <c r="I24" s="82"/>
      <c r="J24" s="80"/>
      <c r="K24" s="80" t="s">
        <v>188</v>
      </c>
      <c r="L24" s="179"/>
      <c r="M24" s="180"/>
      <c r="N24" s="182"/>
    </row>
    <row r="25" spans="1:14" s="2" customFormat="1" ht="18.75" customHeight="1">
      <c r="A25" s="11" t="s">
        <v>85</v>
      </c>
      <c r="B25" s="174"/>
      <c r="C25" s="164"/>
      <c r="D25" s="164"/>
      <c r="E25" s="20" t="s">
        <v>193</v>
      </c>
      <c r="F25" s="179"/>
      <c r="G25" s="180"/>
      <c r="H25" s="181"/>
      <c r="I25" s="81">
        <v>64172</v>
      </c>
      <c r="J25" s="20">
        <v>64173</v>
      </c>
      <c r="K25" s="20" t="s">
        <v>189</v>
      </c>
      <c r="L25" s="179" t="s">
        <v>211</v>
      </c>
      <c r="M25" s="180"/>
      <c r="N25" s="182"/>
    </row>
    <row r="26" spans="1:14" s="2" customFormat="1" ht="18.75" customHeight="1">
      <c r="A26" s="11"/>
      <c r="B26" s="175"/>
      <c r="C26" s="164"/>
      <c r="D26" s="164"/>
      <c r="E26" s="167" t="s">
        <v>192</v>
      </c>
      <c r="F26" s="179"/>
      <c r="G26" s="180"/>
      <c r="H26" s="181"/>
      <c r="I26" s="81"/>
      <c r="J26" s="20"/>
      <c r="K26" s="20" t="s">
        <v>190</v>
      </c>
      <c r="L26" s="179"/>
      <c r="M26" s="180"/>
      <c r="N26" s="18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46"/>
      <c r="G28" s="46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41</v>
      </c>
    </row>
    <row r="30" spans="1:14" s="2" customFormat="1" ht="13.5" customHeight="1">
      <c r="A30" s="11"/>
      <c r="B30" s="107" t="s">
        <v>86</v>
      </c>
      <c r="C30" s="125"/>
      <c r="D30" s="126">
        <v>0.08333333333333333</v>
      </c>
      <c r="E30" s="126">
        <v>0.2236111111111111</v>
      </c>
      <c r="F30" s="126"/>
      <c r="G30" s="126"/>
      <c r="H30" s="126"/>
      <c r="I30" s="126"/>
      <c r="J30" s="126"/>
      <c r="K30" s="126"/>
      <c r="L30" s="127"/>
      <c r="M30" s="119">
        <f>SUM(C30:L30)</f>
        <v>0.3069444444444444</v>
      </c>
      <c r="N30" s="128"/>
    </row>
    <row r="31" spans="1:14" s="2" customFormat="1" ht="13.5" customHeight="1">
      <c r="A31" s="11"/>
      <c r="B31" s="108" t="s">
        <v>87</v>
      </c>
      <c r="C31" s="116"/>
      <c r="D31" s="32">
        <v>0.09722222222222222</v>
      </c>
      <c r="E31" s="32">
        <v>0.24097222222222223</v>
      </c>
      <c r="F31" s="32"/>
      <c r="G31" s="32"/>
      <c r="H31" s="32"/>
      <c r="I31" s="32"/>
      <c r="J31" s="32"/>
      <c r="K31" s="32"/>
      <c r="L31" s="117"/>
      <c r="M31" s="120">
        <f>SUM(C31:L31)</f>
        <v>0.33819444444444446</v>
      </c>
      <c r="N31" s="124"/>
    </row>
    <row r="32" spans="1:15" s="2" customFormat="1" ht="13.5" customHeight="1">
      <c r="A32" s="11"/>
      <c r="B32" s="109" t="s">
        <v>88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89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83" t="s">
        <v>90</v>
      </c>
      <c r="C35" s="186" t="s">
        <v>201</v>
      </c>
      <c r="D35" s="187"/>
      <c r="E35" s="186" t="s">
        <v>202</v>
      </c>
      <c r="F35" s="187"/>
      <c r="G35" s="188" t="s">
        <v>203</v>
      </c>
      <c r="H35" s="189"/>
      <c r="I35" s="186" t="s">
        <v>206</v>
      </c>
      <c r="J35" s="187"/>
      <c r="K35" s="186" t="s">
        <v>208</v>
      </c>
      <c r="L35" s="187"/>
      <c r="M35" s="186" t="s">
        <v>209</v>
      </c>
      <c r="N35" s="187"/>
    </row>
    <row r="36" spans="1:14" s="2" customFormat="1" ht="19.5" customHeight="1">
      <c r="A36" s="11"/>
      <c r="B36" s="184"/>
      <c r="C36" s="186"/>
      <c r="D36" s="187"/>
      <c r="E36" s="186"/>
      <c r="F36" s="187"/>
      <c r="G36" s="186"/>
      <c r="H36" s="187"/>
      <c r="I36" s="186"/>
      <c r="J36" s="187"/>
      <c r="K36" s="186"/>
      <c r="L36" s="187"/>
      <c r="M36" s="186"/>
      <c r="N36" s="187"/>
    </row>
    <row r="37" spans="1:14" s="2" customFormat="1" ht="19.5" customHeight="1">
      <c r="A37" s="11"/>
      <c r="B37" s="184"/>
      <c r="C37" s="186"/>
      <c r="D37" s="187"/>
      <c r="E37" s="186"/>
      <c r="F37" s="187"/>
      <c r="G37" s="186"/>
      <c r="H37" s="187"/>
      <c r="I37" s="186"/>
      <c r="J37" s="187"/>
      <c r="K37" s="186"/>
      <c r="L37" s="187"/>
      <c r="M37" s="186"/>
      <c r="N37" s="187"/>
    </row>
    <row r="38" spans="1:14" s="2" customFormat="1" ht="19.5" customHeight="1">
      <c r="A38" s="11"/>
      <c r="B38" s="184"/>
      <c r="C38" s="186"/>
      <c r="D38" s="187"/>
      <c r="E38" s="186"/>
      <c r="F38" s="187"/>
      <c r="G38" s="186"/>
      <c r="H38" s="187"/>
      <c r="I38" s="186"/>
      <c r="J38" s="187"/>
      <c r="K38" s="186"/>
      <c r="L38" s="187"/>
      <c r="M38" s="186"/>
      <c r="N38" s="187"/>
    </row>
    <row r="39" spans="1:14" s="2" customFormat="1" ht="19.5" customHeight="1">
      <c r="A39" s="11"/>
      <c r="B39" s="184"/>
      <c r="C39" s="186"/>
      <c r="D39" s="187"/>
      <c r="E39" s="186"/>
      <c r="F39" s="187"/>
      <c r="G39" s="186"/>
      <c r="H39" s="187"/>
      <c r="I39" s="186"/>
      <c r="J39" s="187"/>
      <c r="K39" s="186"/>
      <c r="L39" s="187"/>
      <c r="M39" s="186"/>
      <c r="N39" s="187"/>
    </row>
    <row r="40" spans="1:14" s="2" customFormat="1" ht="19.5" customHeight="1">
      <c r="A40" s="11"/>
      <c r="B40" s="184"/>
      <c r="C40" s="186"/>
      <c r="D40" s="187"/>
      <c r="E40" s="186"/>
      <c r="F40" s="187"/>
      <c r="G40" s="186"/>
      <c r="H40" s="187"/>
      <c r="I40" s="186"/>
      <c r="J40" s="187"/>
      <c r="K40" s="186"/>
      <c r="L40" s="187"/>
      <c r="M40" s="186"/>
      <c r="N40" s="187"/>
    </row>
    <row r="41" spans="1:14" s="2" customFormat="1" ht="19.5" customHeight="1">
      <c r="A41" s="11"/>
      <c r="B41" s="185"/>
      <c r="C41" s="186"/>
      <c r="D41" s="187"/>
      <c r="E41" s="186"/>
      <c r="F41" s="187"/>
      <c r="G41" s="186"/>
      <c r="H41" s="187"/>
      <c r="I41" s="186"/>
      <c r="J41" s="187"/>
      <c r="K41" s="186"/>
      <c r="L41" s="187"/>
      <c r="M41" s="186"/>
      <c r="N41" s="18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0" t="s">
        <v>91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</row>
    <row r="44" spans="1:14" s="2" customFormat="1" ht="12" customHeight="1">
      <c r="A44" s="11"/>
      <c r="B44" s="191" t="s">
        <v>207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3"/>
    </row>
    <row r="45" spans="1:14" s="2" customFormat="1" ht="12" customHeight="1">
      <c r="A45" s="11"/>
      <c r="B45" s="194" t="s">
        <v>200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6"/>
    </row>
    <row r="46" spans="1:14" s="2" customFormat="1" ht="12" customHeight="1">
      <c r="A46" s="11"/>
      <c r="B46" s="197" t="s">
        <v>204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6"/>
    </row>
    <row r="47" spans="1:14" s="2" customFormat="1" ht="12" customHeight="1">
      <c r="A47" s="11"/>
      <c r="B47" s="198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6"/>
    </row>
    <row r="48" spans="1:14" s="2" customFormat="1" ht="12" customHeight="1">
      <c r="A48" s="11"/>
      <c r="B48" s="194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6"/>
    </row>
    <row r="49" spans="1:14" s="2" customFormat="1" ht="12" customHeight="1">
      <c r="A49" s="11"/>
      <c r="B49" s="194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6"/>
    </row>
    <row r="50" spans="1:14" s="2" customFormat="1" ht="12" customHeight="1">
      <c r="A50" s="11"/>
      <c r="B50" s="194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6"/>
    </row>
    <row r="51" spans="1:14" s="2" customFormat="1" ht="12" customHeight="1">
      <c r="A51" s="11"/>
      <c r="B51" s="194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</row>
    <row r="52" spans="1:14" s="2" customFormat="1" ht="12" customHeight="1">
      <c r="A52" s="11"/>
      <c r="B52" s="194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6"/>
    </row>
    <row r="53" spans="1:14" s="2" customFormat="1" ht="12" customHeight="1">
      <c r="A53" s="11"/>
      <c r="B53" s="194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6"/>
    </row>
    <row r="54" spans="1:14" s="2" customFormat="1" ht="12" customHeight="1">
      <c r="A54" s="11"/>
      <c r="B54" s="199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1"/>
    </row>
    <row r="55" spans="2:15" s="52" customFormat="1" ht="11.25">
      <c r="B55" s="10" t="s">
        <v>92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93</v>
      </c>
      <c r="N55" s="90" t="s">
        <v>94</v>
      </c>
      <c r="O55" s="7"/>
    </row>
    <row r="56" spans="2:15" s="54" customFormat="1" ht="21.75" customHeight="1">
      <c r="B56" s="72"/>
      <c r="C56" s="91" t="s">
        <v>95</v>
      </c>
      <c r="D56" s="91" t="s">
        <v>96</v>
      </c>
      <c r="E56" s="94" t="s">
        <v>49</v>
      </c>
      <c r="F56" s="91" t="s">
        <v>95</v>
      </c>
      <c r="G56" s="95" t="s">
        <v>97</v>
      </c>
      <c r="H56" s="95" t="s">
        <v>98</v>
      </c>
      <c r="I56" s="95" t="s">
        <v>99</v>
      </c>
      <c r="J56" s="202" t="s">
        <v>100</v>
      </c>
      <c r="K56" s="203"/>
      <c r="L56" s="204"/>
      <c r="M56" s="205" t="s">
        <v>101</v>
      </c>
      <c r="N56" s="206"/>
      <c r="O56" s="8"/>
    </row>
    <row r="57" spans="2:15" s="52" customFormat="1" ht="22.5" customHeight="1">
      <c r="B57" s="100" t="s">
        <v>102</v>
      </c>
      <c r="C57" s="56">
        <v>-159.4</v>
      </c>
      <c r="D57" s="56">
        <v>-161.1</v>
      </c>
      <c r="E57" s="98" t="s">
        <v>50</v>
      </c>
      <c r="F57" s="56">
        <v>26.3</v>
      </c>
      <c r="G57" s="56">
        <v>24.1</v>
      </c>
      <c r="H57" s="99" t="s">
        <v>51</v>
      </c>
      <c r="I57" s="146">
        <v>1</v>
      </c>
      <c r="J57" s="57" t="s">
        <v>103</v>
      </c>
      <c r="K57" s="207" t="s">
        <v>52</v>
      </c>
      <c r="L57" s="208"/>
      <c r="M57" s="207" t="s">
        <v>104</v>
      </c>
      <c r="N57" s="209"/>
      <c r="O57" s="7"/>
    </row>
    <row r="58" spans="2:15" s="52" customFormat="1" ht="22.5" customHeight="1">
      <c r="B58" s="100" t="s">
        <v>105</v>
      </c>
      <c r="C58" s="56">
        <v>-162.4</v>
      </c>
      <c r="D58" s="56">
        <v>-164</v>
      </c>
      <c r="E58" s="99" t="s">
        <v>106</v>
      </c>
      <c r="F58" s="146">
        <v>20</v>
      </c>
      <c r="G58" s="146">
        <v>10</v>
      </c>
      <c r="H58" s="99" t="s">
        <v>107</v>
      </c>
      <c r="I58" s="146">
        <v>0</v>
      </c>
      <c r="J58" s="57" t="s">
        <v>108</v>
      </c>
      <c r="K58" s="207" t="s">
        <v>52</v>
      </c>
      <c r="L58" s="208"/>
      <c r="M58" s="207" t="s">
        <v>104</v>
      </c>
      <c r="N58" s="209"/>
      <c r="O58" s="7"/>
    </row>
    <row r="59" spans="2:15" s="52" customFormat="1" ht="22.5" customHeight="1">
      <c r="B59" s="100" t="s">
        <v>109</v>
      </c>
      <c r="C59" s="56">
        <v>-193.4</v>
      </c>
      <c r="D59" s="56">
        <v>-196.3</v>
      </c>
      <c r="E59" s="99" t="s">
        <v>110</v>
      </c>
      <c r="F59" s="58">
        <v>15</v>
      </c>
      <c r="G59" s="58">
        <v>10</v>
      </c>
      <c r="H59" s="99" t="s">
        <v>111</v>
      </c>
      <c r="I59" s="146">
        <v>0</v>
      </c>
      <c r="J59" s="59" t="s">
        <v>53</v>
      </c>
      <c r="K59" s="207" t="s">
        <v>112</v>
      </c>
      <c r="L59" s="208"/>
      <c r="M59" s="207" t="s">
        <v>113</v>
      </c>
      <c r="N59" s="209"/>
      <c r="O59" s="7"/>
    </row>
    <row r="60" spans="2:15" s="52" customFormat="1" ht="22.5" customHeight="1">
      <c r="B60" s="100" t="s">
        <v>114</v>
      </c>
      <c r="C60" s="56">
        <v>-103.6</v>
      </c>
      <c r="D60" s="56">
        <v>-109</v>
      </c>
      <c r="E60" s="99" t="s">
        <v>43</v>
      </c>
      <c r="F60" s="58">
        <v>35</v>
      </c>
      <c r="G60" s="58">
        <v>30</v>
      </c>
      <c r="H60" s="99" t="s">
        <v>115</v>
      </c>
      <c r="I60" s="146">
        <v>0</v>
      </c>
      <c r="J60" s="57" t="s">
        <v>54</v>
      </c>
      <c r="K60" s="207" t="s">
        <v>116</v>
      </c>
      <c r="L60" s="208"/>
      <c r="M60" s="207" t="s">
        <v>55</v>
      </c>
      <c r="N60" s="209"/>
      <c r="O60" s="7"/>
    </row>
    <row r="61" spans="2:15" s="52" customFormat="1" ht="22.5" customHeight="1">
      <c r="B61" s="100" t="s">
        <v>117</v>
      </c>
      <c r="C61" s="56">
        <v>30.9</v>
      </c>
      <c r="D61" s="56">
        <v>29.4</v>
      </c>
      <c r="E61" s="99" t="s">
        <v>118</v>
      </c>
      <c r="F61" s="58">
        <v>35</v>
      </c>
      <c r="G61" s="58">
        <v>30</v>
      </c>
      <c r="H61" s="98" t="s">
        <v>119</v>
      </c>
      <c r="I61" s="148">
        <v>0</v>
      </c>
      <c r="J61" s="210" t="s">
        <v>120</v>
      </c>
      <c r="K61" s="213"/>
      <c r="L61" s="214"/>
      <c r="M61" s="214"/>
      <c r="N61" s="215"/>
      <c r="O61" s="7"/>
    </row>
    <row r="62" spans="2:15" s="52" customFormat="1" ht="22.5" customHeight="1">
      <c r="B62" s="100" t="s">
        <v>121</v>
      </c>
      <c r="C62" s="56">
        <v>26.6</v>
      </c>
      <c r="D62" s="56">
        <v>25.2</v>
      </c>
      <c r="E62" s="99" t="s">
        <v>122</v>
      </c>
      <c r="F62" s="58">
        <v>275</v>
      </c>
      <c r="G62" s="58">
        <v>270</v>
      </c>
      <c r="H62" s="98" t="s">
        <v>123</v>
      </c>
      <c r="I62" s="148">
        <v>0</v>
      </c>
      <c r="J62" s="211"/>
      <c r="K62" s="216"/>
      <c r="L62" s="217"/>
      <c r="M62" s="217"/>
      <c r="N62" s="218"/>
      <c r="O62" s="7"/>
    </row>
    <row r="63" spans="2:15" s="52" customFormat="1" ht="22.5" customHeight="1">
      <c r="B63" s="100" t="s">
        <v>124</v>
      </c>
      <c r="C63" s="56">
        <v>24.5</v>
      </c>
      <c r="D63" s="56">
        <v>23.1</v>
      </c>
      <c r="E63" s="99" t="s">
        <v>125</v>
      </c>
      <c r="F63" s="60">
        <v>2.2</v>
      </c>
      <c r="G63" s="62">
        <v>2.2</v>
      </c>
      <c r="H63" s="98" t="s">
        <v>126</v>
      </c>
      <c r="I63" s="148">
        <v>0</v>
      </c>
      <c r="J63" s="211"/>
      <c r="K63" s="216"/>
      <c r="L63" s="217"/>
      <c r="M63" s="217"/>
      <c r="N63" s="218"/>
      <c r="O63" s="7"/>
    </row>
    <row r="64" spans="2:15" s="52" customFormat="1" ht="22.5" customHeight="1">
      <c r="B64" s="100" t="s">
        <v>56</v>
      </c>
      <c r="C64" s="56">
        <v>23.3</v>
      </c>
      <c r="D64" s="56">
        <v>22</v>
      </c>
      <c r="E64" s="99" t="s">
        <v>127</v>
      </c>
      <c r="F64" s="60">
        <v>1.6</v>
      </c>
      <c r="G64" s="62">
        <v>1.6</v>
      </c>
      <c r="H64" s="103"/>
      <c r="I64" s="89"/>
      <c r="J64" s="211"/>
      <c r="K64" s="216"/>
      <c r="L64" s="217"/>
      <c r="M64" s="217"/>
      <c r="N64" s="218"/>
      <c r="O64" s="7"/>
    </row>
    <row r="65" spans="2:15" s="52" customFormat="1" ht="22.5" customHeight="1">
      <c r="B65" s="101" t="s">
        <v>128</v>
      </c>
      <c r="C65" s="61">
        <v>2.28E-06</v>
      </c>
      <c r="D65" s="61">
        <v>2.45E-06</v>
      </c>
      <c r="E65" s="98" t="s">
        <v>129</v>
      </c>
      <c r="F65" s="56">
        <v>18.1</v>
      </c>
      <c r="G65" s="62">
        <v>14.1</v>
      </c>
      <c r="H65" s="99" t="s">
        <v>130</v>
      </c>
      <c r="I65" s="62">
        <v>10</v>
      </c>
      <c r="J65" s="211"/>
      <c r="K65" s="216"/>
      <c r="L65" s="217"/>
      <c r="M65" s="217"/>
      <c r="N65" s="218"/>
      <c r="O65" s="7"/>
    </row>
    <row r="66" spans="2:15" s="52" customFormat="1" ht="22.5" customHeight="1">
      <c r="B66" s="102" t="s">
        <v>131</v>
      </c>
      <c r="C66" s="73">
        <v>500</v>
      </c>
      <c r="D66" s="136"/>
      <c r="E66" s="104" t="s">
        <v>132</v>
      </c>
      <c r="F66" s="145">
        <v>31.6</v>
      </c>
      <c r="G66" s="144">
        <v>28.5</v>
      </c>
      <c r="H66" s="104" t="s">
        <v>133</v>
      </c>
      <c r="I66" s="147">
        <v>8</v>
      </c>
      <c r="J66" s="212"/>
      <c r="K66" s="219"/>
      <c r="L66" s="220"/>
      <c r="M66" s="220"/>
      <c r="N66" s="22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134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135</v>
      </c>
      <c r="C69" s="68" t="s">
        <v>136</v>
      </c>
      <c r="D69" s="68" t="s">
        <v>137</v>
      </c>
      <c r="E69" s="68" t="s">
        <v>138</v>
      </c>
      <c r="F69" s="68" t="s">
        <v>139</v>
      </c>
      <c r="G69" s="68" t="s">
        <v>140</v>
      </c>
      <c r="H69" s="68" t="s">
        <v>141</v>
      </c>
      <c r="I69" s="84" t="s">
        <v>142</v>
      </c>
      <c r="J69" s="68" t="s">
        <v>143</v>
      </c>
      <c r="K69" s="84" t="s">
        <v>57</v>
      </c>
      <c r="L69" s="84" t="s">
        <v>58</v>
      </c>
      <c r="M69" s="68" t="s">
        <v>144</v>
      </c>
      <c r="N69" s="85" t="s">
        <v>145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146</v>
      </c>
      <c r="C71" s="71" t="s">
        <v>147</v>
      </c>
      <c r="D71" s="70" t="s">
        <v>59</v>
      </c>
      <c r="E71" s="71" t="s">
        <v>148</v>
      </c>
      <c r="F71" s="71" t="s">
        <v>60</v>
      </c>
      <c r="G71" s="71" t="s">
        <v>149</v>
      </c>
      <c r="H71" s="71" t="s">
        <v>61</v>
      </c>
      <c r="I71" s="71" t="s">
        <v>150</v>
      </c>
      <c r="J71" s="71" t="s">
        <v>151</v>
      </c>
      <c r="K71" s="71" t="s">
        <v>152</v>
      </c>
      <c r="L71" s="71" t="s">
        <v>153</v>
      </c>
      <c r="M71" s="71" t="s">
        <v>154</v>
      </c>
      <c r="N71" s="88" t="s">
        <v>42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155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22" t="s">
        <v>156</v>
      </c>
      <c r="C75" s="223"/>
      <c r="D75" s="157">
        <v>0</v>
      </c>
      <c r="E75" s="223" t="s">
        <v>157</v>
      </c>
      <c r="F75" s="223"/>
      <c r="G75" s="157">
        <v>0</v>
      </c>
      <c r="H75" s="223" t="s">
        <v>158</v>
      </c>
      <c r="I75" s="223"/>
      <c r="J75" s="157">
        <v>0</v>
      </c>
      <c r="K75" s="223" t="s">
        <v>159</v>
      </c>
      <c r="L75" s="223"/>
      <c r="M75" s="161">
        <v>0</v>
      </c>
      <c r="N75" s="63"/>
      <c r="O75" s="9"/>
    </row>
    <row r="76" spans="2:15" s="52" customFormat="1" ht="18.75" customHeight="1">
      <c r="B76" s="224" t="s">
        <v>62</v>
      </c>
      <c r="C76" s="225"/>
      <c r="D76" s="158">
        <v>0</v>
      </c>
      <c r="E76" s="225" t="s">
        <v>160</v>
      </c>
      <c r="F76" s="225"/>
      <c r="G76" s="158">
        <v>0</v>
      </c>
      <c r="H76" s="225" t="s">
        <v>161</v>
      </c>
      <c r="I76" s="225"/>
      <c r="J76" s="158">
        <v>0</v>
      </c>
      <c r="K76" s="225" t="s">
        <v>162</v>
      </c>
      <c r="L76" s="225"/>
      <c r="M76" s="162">
        <v>0</v>
      </c>
      <c r="N76" s="63"/>
      <c r="O76" s="9"/>
    </row>
    <row r="77" spans="2:15" s="52" customFormat="1" ht="18.75" customHeight="1">
      <c r="B77" s="224" t="s">
        <v>163</v>
      </c>
      <c r="C77" s="225"/>
      <c r="D77" s="158">
        <v>0</v>
      </c>
      <c r="E77" s="225" t="s">
        <v>164</v>
      </c>
      <c r="F77" s="225"/>
      <c r="G77" s="158">
        <v>0</v>
      </c>
      <c r="H77" s="225" t="s">
        <v>165</v>
      </c>
      <c r="I77" s="225"/>
      <c r="J77" s="160">
        <v>0</v>
      </c>
      <c r="K77" s="225" t="s">
        <v>166</v>
      </c>
      <c r="L77" s="225"/>
      <c r="M77" s="162">
        <v>0</v>
      </c>
      <c r="N77" s="63"/>
      <c r="O77" s="9"/>
    </row>
    <row r="78" spans="2:15" s="52" customFormat="1" ht="18.75" customHeight="1">
      <c r="B78" s="224" t="s">
        <v>167</v>
      </c>
      <c r="C78" s="225"/>
      <c r="D78" s="158">
        <v>0</v>
      </c>
      <c r="E78" s="225" t="s">
        <v>168</v>
      </c>
      <c r="F78" s="225"/>
      <c r="G78" s="158">
        <v>0</v>
      </c>
      <c r="H78" s="225" t="s">
        <v>169</v>
      </c>
      <c r="I78" s="225"/>
      <c r="J78" s="158">
        <v>0</v>
      </c>
      <c r="K78" s="225" t="s">
        <v>170</v>
      </c>
      <c r="L78" s="225"/>
      <c r="M78" s="162">
        <v>0</v>
      </c>
      <c r="N78" s="63"/>
      <c r="O78" s="9"/>
    </row>
    <row r="79" spans="2:15" s="52" customFormat="1" ht="18.75" customHeight="1">
      <c r="B79" s="224" t="s">
        <v>171</v>
      </c>
      <c r="C79" s="225"/>
      <c r="D79" s="158">
        <v>0</v>
      </c>
      <c r="E79" s="225" t="s">
        <v>172</v>
      </c>
      <c r="F79" s="225"/>
      <c r="G79" s="158">
        <v>0</v>
      </c>
      <c r="H79" s="225" t="s">
        <v>173</v>
      </c>
      <c r="I79" s="225"/>
      <c r="J79" s="160">
        <v>0</v>
      </c>
      <c r="K79" s="225" t="s">
        <v>174</v>
      </c>
      <c r="L79" s="225"/>
      <c r="M79" s="162">
        <v>0</v>
      </c>
      <c r="N79" s="63"/>
      <c r="O79" s="9"/>
    </row>
    <row r="80" spans="2:15" s="52" customFormat="1" ht="18.75" customHeight="1">
      <c r="B80" s="224" t="s">
        <v>175</v>
      </c>
      <c r="C80" s="225"/>
      <c r="D80" s="158">
        <v>0</v>
      </c>
      <c r="E80" s="225" t="s">
        <v>194</v>
      </c>
      <c r="F80" s="225"/>
      <c r="G80" s="158">
        <v>0</v>
      </c>
      <c r="H80" s="225" t="s">
        <v>176</v>
      </c>
      <c r="I80" s="225"/>
      <c r="J80" s="160">
        <v>0</v>
      </c>
      <c r="K80" s="225" t="s">
        <v>177</v>
      </c>
      <c r="L80" s="225"/>
      <c r="M80" s="162">
        <v>0</v>
      </c>
      <c r="N80" s="63"/>
      <c r="O80" s="9"/>
    </row>
    <row r="81" spans="2:15" s="52" customFormat="1" ht="18.75" customHeight="1">
      <c r="B81" s="224" t="s">
        <v>178</v>
      </c>
      <c r="C81" s="225"/>
      <c r="D81" s="158">
        <v>0</v>
      </c>
      <c r="E81" s="225" t="s">
        <v>179</v>
      </c>
      <c r="F81" s="225"/>
      <c r="G81" s="158">
        <v>0</v>
      </c>
      <c r="H81" s="225" t="s">
        <v>180</v>
      </c>
      <c r="I81" s="225"/>
      <c r="J81" s="158">
        <v>0</v>
      </c>
      <c r="K81" s="225"/>
      <c r="L81" s="225"/>
      <c r="M81" s="162"/>
      <c r="N81" s="63"/>
      <c r="O81" s="9"/>
    </row>
    <row r="82" spans="2:15" s="52" customFormat="1" ht="18.75" customHeight="1">
      <c r="B82" s="226" t="s">
        <v>181</v>
      </c>
      <c r="C82" s="227"/>
      <c r="D82" s="159">
        <v>0</v>
      </c>
      <c r="E82" s="227" t="s">
        <v>182</v>
      </c>
      <c r="F82" s="227"/>
      <c r="G82" s="159">
        <v>0</v>
      </c>
      <c r="H82" s="227" t="s">
        <v>183</v>
      </c>
      <c r="I82" s="227"/>
      <c r="J82" s="159">
        <v>0</v>
      </c>
      <c r="K82" s="227"/>
      <c r="L82" s="227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184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8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30"/>
      <c r="O85" s="7"/>
    </row>
    <row r="86" spans="2:15" s="52" customFormat="1" ht="12" customHeight="1">
      <c r="B86" s="231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3"/>
      <c r="O86" s="7"/>
    </row>
    <row r="87" spans="2:15" s="52" customFormat="1" ht="12" customHeight="1">
      <c r="B87" s="231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3"/>
      <c r="O87" s="7"/>
    </row>
    <row r="88" spans="2:15" s="52" customFormat="1" ht="12" customHeight="1">
      <c r="B88" s="231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3"/>
      <c r="O88" s="7"/>
    </row>
    <row r="89" spans="2:15" s="52" customFormat="1" ht="12" customHeight="1">
      <c r="B89" s="231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3"/>
      <c r="O89" s="7"/>
    </row>
    <row r="90" spans="2:15" s="52" customFormat="1" ht="12" customHeight="1">
      <c r="B90" s="231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3"/>
      <c r="O90" s="7"/>
    </row>
    <row r="91" spans="2:15" s="52" customFormat="1" ht="12" customHeight="1">
      <c r="B91" s="231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3"/>
      <c r="O91" s="7"/>
    </row>
    <row r="92" spans="2:15" s="52" customFormat="1" ht="12" customHeight="1">
      <c r="B92" s="231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3"/>
      <c r="O92" s="7"/>
    </row>
    <row r="93" spans="2:15" s="52" customFormat="1" ht="12" customHeight="1">
      <c r="B93" s="231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3"/>
      <c r="O93" s="7"/>
    </row>
    <row r="94" spans="2:15" s="52" customFormat="1" ht="12" customHeight="1">
      <c r="B94" s="231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3"/>
      <c r="O94" s="7"/>
    </row>
    <row r="95" spans="2:15" s="52" customFormat="1" ht="12" customHeight="1">
      <c r="B95" s="231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3"/>
      <c r="O95" s="7"/>
    </row>
    <row r="96" spans="2:15" s="52" customFormat="1" ht="12" customHeight="1">
      <c r="B96" s="231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3"/>
      <c r="O96" s="7"/>
    </row>
    <row r="97" spans="2:15" s="52" customFormat="1" ht="12" customHeight="1">
      <c r="B97" s="231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3"/>
      <c r="O97" s="7"/>
    </row>
    <row r="98" spans="2:15" s="52" customFormat="1" ht="12" customHeight="1">
      <c r="B98" s="231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3"/>
      <c r="O98" s="7"/>
    </row>
    <row r="99" spans="2:15" s="52" customFormat="1" ht="12" customHeight="1">
      <c r="B99" s="231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3"/>
      <c r="O99" s="7"/>
    </row>
    <row r="100" spans="2:15" s="52" customFormat="1" ht="12" customHeight="1">
      <c r="B100" s="234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6"/>
      <c r="O100" s="7"/>
    </row>
  </sheetData>
  <sheetProtection/>
  <mergeCells count="132">
    <mergeCell ref="B97:N97"/>
    <mergeCell ref="B98:N98"/>
    <mergeCell ref="B99:N99"/>
    <mergeCell ref="B100:N100"/>
    <mergeCell ref="B91:N91"/>
    <mergeCell ref="B92:N92"/>
    <mergeCell ref="B93:N93"/>
    <mergeCell ref="B94:N94"/>
    <mergeCell ref="B95:N95"/>
    <mergeCell ref="B96:N96"/>
    <mergeCell ref="B85:N85"/>
    <mergeCell ref="B86:N86"/>
    <mergeCell ref="B87:N87"/>
    <mergeCell ref="B88:N88"/>
    <mergeCell ref="B89:N89"/>
    <mergeCell ref="B90:N90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C77"/>
    <mergeCell ref="E77:F77"/>
    <mergeCell ref="H77:I77"/>
    <mergeCell ref="K77:L77"/>
    <mergeCell ref="B78:C78"/>
    <mergeCell ref="E78:F78"/>
    <mergeCell ref="H78:I78"/>
    <mergeCell ref="K78:L78"/>
    <mergeCell ref="K66:N66"/>
    <mergeCell ref="B75:C75"/>
    <mergeCell ref="E75:F75"/>
    <mergeCell ref="H75:I75"/>
    <mergeCell ref="K75:L75"/>
    <mergeCell ref="B76:C76"/>
    <mergeCell ref="E76:F76"/>
    <mergeCell ref="H76:I76"/>
    <mergeCell ref="K76:L76"/>
    <mergeCell ref="K59:L59"/>
    <mergeCell ref="M59:N59"/>
    <mergeCell ref="K60:L60"/>
    <mergeCell ref="M60:N60"/>
    <mergeCell ref="J61:J66"/>
    <mergeCell ref="K61:N61"/>
    <mergeCell ref="K62:N62"/>
    <mergeCell ref="K63:N63"/>
    <mergeCell ref="K64:N64"/>
    <mergeCell ref="K65:N65"/>
    <mergeCell ref="J56:L56"/>
    <mergeCell ref="M56:N56"/>
    <mergeCell ref="K57:L57"/>
    <mergeCell ref="M57:N57"/>
    <mergeCell ref="K58:L58"/>
    <mergeCell ref="M58:N58"/>
    <mergeCell ref="B49:N49"/>
    <mergeCell ref="B50:N50"/>
    <mergeCell ref="B51:N51"/>
    <mergeCell ref="B52:N52"/>
    <mergeCell ref="B53:N53"/>
    <mergeCell ref="B54:N54"/>
    <mergeCell ref="B43:N43"/>
    <mergeCell ref="B44:N44"/>
    <mergeCell ref="B45:N45"/>
    <mergeCell ref="B46:N46"/>
    <mergeCell ref="B47:N47"/>
    <mergeCell ref="B48:N48"/>
    <mergeCell ref="C41:D41"/>
    <mergeCell ref="E41:F41"/>
    <mergeCell ref="G41:H41"/>
    <mergeCell ref="I41:J41"/>
    <mergeCell ref="K41:L41"/>
    <mergeCell ref="M41:N41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M39:N39"/>
    <mergeCell ref="M37:N37"/>
    <mergeCell ref="C38:D38"/>
    <mergeCell ref="E38:F38"/>
    <mergeCell ref="G38:H38"/>
    <mergeCell ref="I38:J38"/>
    <mergeCell ref="K38:L38"/>
    <mergeCell ref="M38:N38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F26:H26"/>
    <mergeCell ref="L26:N26"/>
    <mergeCell ref="B35:B41"/>
    <mergeCell ref="C35:D35"/>
    <mergeCell ref="E35:F35"/>
    <mergeCell ref="G35:H35"/>
    <mergeCell ref="I35:J35"/>
    <mergeCell ref="K35:L35"/>
    <mergeCell ref="M35:N35"/>
    <mergeCell ref="C36:D36"/>
    <mergeCell ref="C3:D3"/>
    <mergeCell ref="B22:B26"/>
    <mergeCell ref="F22:H22"/>
    <mergeCell ref="L22:N22"/>
    <mergeCell ref="F23:H23"/>
    <mergeCell ref="L23:N23"/>
    <mergeCell ref="F24:H24"/>
    <mergeCell ref="L24:N24"/>
    <mergeCell ref="F25:H25"/>
    <mergeCell ref="L25:N2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2018-01-27T09:43:57Z</dcterms:modified>
  <cp:category/>
  <cp:version/>
  <cp:contentType/>
  <cp:contentStatus/>
</cp:coreProperties>
</file>