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215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<sst xmlns="http://schemas.openxmlformats.org/spreadsheetml/2006/main" count="231" uniqueCount="221">
  <si>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</si>
  <si>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</si>
  <si>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</si>
  <si>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</si>
  <si>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</si>
  <si>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</si>
  <si>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</si>
  <si>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</si>
  <si>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</si>
  <si>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</si>
  <si>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</si>
  <si>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</si>
  <si>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</si>
  <si>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</si>
  <si>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</si>
  <si>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</si>
  <si>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</si>
  <si>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</si>
  <si>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</si>
  <si>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</si>
  <si>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</si>
  <si>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</si>
  <si>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</si>
  <si>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</si>
  <si>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</si>
  <si>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</si>
  <si>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</si>
  <si>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</si>
  <si>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</si>
  <si>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</si>
  <si>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</si>
  <si>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</si>
  <si>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</si>
  <si>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</si>
  <si>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</si>
  <si>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</si>
  <si>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</si>
  <si>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</si>
  <si>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</si>
  <si>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</si>
  <si>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</si>
  <si>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</si>
  <si>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</si>
  <si>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</si>
  <si>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</si>
  <si>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</si>
  <si>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</si>
  <si>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</si>
  <si>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</si>
  <si>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</si>
  <si>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</si>
  <si>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</si>
  <si>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</si>
  <si>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</si>
  <si>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</si>
  <si>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</si>
  <si>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</si>
  <si>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</si>
  <si>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</si>
  <si>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</si>
  <si>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</si>
  <si>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</si>
  <si>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</si>
  <si>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</si>
  <si>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</si>
  <si>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</si>
  <si>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</si>
  <si>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</si>
  <si>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</si>
  <si>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</si>
  <si>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</si>
  <si>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</si>
  <si>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</si>
  <si>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</si>
  <si>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</si>
  <si>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</si>
  <si>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</si>
  <si>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</si>
  <si>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</si>
  <si>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</si>
  <si>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</si>
  <si>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</si>
  <si>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</si>
  <si>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</si>
  <si>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</si>
  <si>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</si>
  <si>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</si>
  <si>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</si>
  <si>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</si>
  <si>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</si>
  <si>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</si>
  <si>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</si>
  <si>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</si>
  <si>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</si>
  <si>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</si>
  <si>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</si>
  <si>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</si>
  <si>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</si>
  <si>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</si>
  <si>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</si>
  <si>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</si>
  <si>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</si>
  <si>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</si>
  <si>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</si>
  <si>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</si>
  <si>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</si>
  <si>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</si>
  <si>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</si>
  <si>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</si>
  <si>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</si>
  <si>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</si>
  <si>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</si>
  <si>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</si>
  <si>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</si>
  <si>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</si>
  <si>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</si>
  <si>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</si>
  <si>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</si>
  <si>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</si>
  <si>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</si>
  <si>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</si>
  <si>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</si>
  <si>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</si>
  <si>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</si>
  <si>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</si>
  <si>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</si>
  <si>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</si>
  <si>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</si>
  <si>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</si>
  <si>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</si>
  <si>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</si>
  <si>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</si>
  <si>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</si>
  <si>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</si>
  <si>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</si>
  <si>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</si>
  <si>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</si>
  <si>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</si>
  <si>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</si>
  <si>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</si>
  <si>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</si>
  <si>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</si>
  <si>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</si>
  <si>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</si>
  <si>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</si>
  <si>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</si>
  <si>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</si>
  <si>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</si>
  <si>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</si>
  <si>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</si>
  <si>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</si>
  <si>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</si>
  <si>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</si>
  <si>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</si>
  <si>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</si>
  <si>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</si>
  <si>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</si>
  <si>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</si>
  <si>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</si>
  <si>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</si>
  <si>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</si>
  <si>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</si>
  <si>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</si>
  <si>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</si>
  <si>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</si>
  <si>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</si>
  <si>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</si>
  <si>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</si>
  <si>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</si>
  <si>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</si>
  <si>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</si>
  <si>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</si>
  <si>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</si>
  <si>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</si>
  <si>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</si>
  <si>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</si>
  <si>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</si>
  <si>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</si>
  <si>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</si>
  <si>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</si>
  <si>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</si>
  <si>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</si>
  <si>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</si>
  <si>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</si>
  <si>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</si>
  <si>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</si>
  <si>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</si>
  <si>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AU</t>
  </si>
  <si>
    <t>CCD 온도 Real deal 측정 불능 상태로 PT30 온도로 계산된 추정치를 +로 변환하여 입력함</t>
  </si>
  <si>
    <t>OFF</t>
  </si>
  <si>
    <t>OSU_ICIMACS_v7.2</t>
  </si>
  <si>
    <t>KX2016-03-23:1381</t>
  </si>
  <si>
    <t>-</t>
  </si>
  <si>
    <t>-</t>
  </si>
  <si>
    <t>OSU_ICIMACS_v7.3</t>
  </si>
  <si>
    <t>KS2016-01-13:1370</t>
  </si>
  <si>
    <t>KG2016-01-13:1369</t>
  </si>
  <si>
    <t>ALL</t>
  </si>
  <si>
    <t>D_042233</t>
  </si>
  <si>
    <t>관측전 주경청소 실시</t>
  </si>
  <si>
    <t>구름의 영향으로 오후플랫 미촬영</t>
  </si>
  <si>
    <t>042255-042258 M.ic Crashed,M영상 미출력</t>
  </si>
  <si>
    <t>O_042268</t>
  </si>
  <si>
    <t>S_042327:M</t>
  </si>
  <si>
    <t>T_042343</t>
  </si>
  <si>
    <t>T_042346</t>
  </si>
  <si>
    <t>[11:03] 짙은 구름으로 관측중단</t>
  </si>
  <si>
    <t>[12:52] 관측재개</t>
  </si>
  <si>
    <t>SN</t>
  </si>
  <si>
    <t>NEO</t>
  </si>
  <si>
    <t>ALL</t>
  </si>
  <si>
    <t>NE</t>
  </si>
  <si>
    <t>NNW</t>
  </si>
  <si>
    <t>NW</t>
  </si>
  <si>
    <t>S_042242:M</t>
  </si>
  <si>
    <t>O_042272</t>
  </si>
  <si>
    <t>O_042289</t>
  </si>
  <si>
    <t>O_042302</t>
  </si>
  <si>
    <t>고승원</t>
  </si>
  <si>
    <t>구름의 영향으로 오전플랫 미촬영</t>
  </si>
  <si>
    <t>관측시간의 한계로 NEO 관측대상 후반부 21개 대상 미획득.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</si>
</sst>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80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8" fillId="0" borderId="82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0" borderId="83" xfId="0" applyFont="1" applyFill="1" applyBorder="1" applyAlignment="1">
      <alignment horizontal="center" vertical="center" wrapText="1"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7" fillId="41" borderId="86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64">
      <selection activeCell="B49" sqref="B49:N49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43461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73.89277389277389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218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0.4548611111111111</v>
      </c>
      <c r="D9" s="26">
        <v>1.3</v>
      </c>
      <c r="E9" s="26">
        <v>26.9</v>
      </c>
      <c r="F9" s="26">
        <v>25.2</v>
      </c>
      <c r="G9" s="27" t="s">
        <v>211</v>
      </c>
      <c r="H9" s="26">
        <v>3.3</v>
      </c>
      <c r="I9" s="28">
        <v>71</v>
      </c>
      <c r="J9" s="29">
        <v>8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1.2</v>
      </c>
      <c r="E10" s="26">
        <v>25.2</v>
      </c>
      <c r="F10" s="26">
        <v>24.2</v>
      </c>
      <c r="G10" s="27" t="s">
        <v>212</v>
      </c>
      <c r="H10" s="26">
        <v>0.9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0.7277777777777777</v>
      </c>
      <c r="D11" s="33">
        <v>1.2</v>
      </c>
      <c r="E11" s="33">
        <v>19.7</v>
      </c>
      <c r="F11" s="33">
        <v>41</v>
      </c>
      <c r="G11" s="27" t="s">
        <v>213</v>
      </c>
      <c r="H11" s="33">
        <v>2.3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24.272916666666667</v>
      </c>
      <c r="D12" s="37">
        <f>AVERAGE(D9:D11)</f>
        <v>1.2333333333333334</v>
      </c>
      <c r="E12" s="37">
        <f>AVERAGE(E9:E11)</f>
        <v>23.933333333333334</v>
      </c>
      <c r="F12" s="38">
        <f>AVERAGE(F9:F11)</f>
        <v>30.133333333333336</v>
      </c>
      <c r="G12" s="11"/>
      <c r="H12" s="39">
        <f>AVERAGE(H9:H11)</f>
        <v>2.1666666666666665</v>
      </c>
      <c r="I12" s="11"/>
      <c r="J12" s="40">
        <f>AVERAGE(J9:J11)</f>
        <v>2.6666666666666665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208</v>
      </c>
      <c r="F16" s="167" t="s">
        <v>209</v>
      </c>
      <c r="G16" s="167" t="s">
        <v>210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0.41805555555555557</v>
      </c>
      <c r="D17" s="25">
        <v>0.41944444444444445</v>
      </c>
      <c r="E17" s="25">
        <v>0.4368055555555555</v>
      </c>
      <c r="F17" s="25">
        <v>0.5361111111111111</v>
      </c>
      <c r="G17" s="25">
        <v>0.7506944444444444</v>
      </c>
      <c r="H17" s="25"/>
      <c r="I17" s="25"/>
      <c r="J17" s="25"/>
      <c r="K17" s="25"/>
      <c r="L17" s="25"/>
      <c r="M17" s="25"/>
      <c r="N17" s="25">
        <v>0.7708333333333334</v>
      </c>
    </row>
    <row r="18" spans="1:14" s="2" customFormat="1" ht="13.5" customHeight="1">
      <c r="A18" s="11"/>
      <c r="B18" s="64" t="s">
        <v>12</v>
      </c>
      <c r="C18" s="44">
        <v>42226</v>
      </c>
      <c r="D18" s="43">
        <v>42227</v>
      </c>
      <c r="E18" s="43">
        <v>42232</v>
      </c>
      <c r="F18" s="43">
        <v>42250</v>
      </c>
      <c r="G18" s="43">
        <v>42400</v>
      </c>
      <c r="H18" s="43"/>
      <c r="I18" s="43"/>
      <c r="J18" s="43"/>
      <c r="K18" s="43"/>
      <c r="L18" s="43"/>
      <c r="M18" s="43"/>
      <c r="N18" s="43">
        <v>42405</v>
      </c>
    </row>
    <row r="19" spans="1:14" s="2" customFormat="1" ht="13.5" customHeight="1" thickBot="1">
      <c r="A19" s="11"/>
      <c r="B19" s="65" t="s">
        <v>13</v>
      </c>
      <c r="C19" s="137"/>
      <c r="D19" s="44">
        <v>42231</v>
      </c>
      <c r="E19" s="44">
        <v>42249</v>
      </c>
      <c r="F19" s="44">
        <v>42399</v>
      </c>
      <c r="G19" s="44">
        <v>42404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18</v>
      </c>
      <c r="F20" s="45">
        <f>IF(ISNUMBER(F18),F19-F18+1,"")</f>
        <v>150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/>
      <c r="G23" s="190"/>
      <c r="H23" s="193"/>
      <c r="I23" s="81"/>
      <c r="J23" s="20"/>
      <c r="K23" s="20" t="s">
        <v>110</v>
      </c>
      <c r="L23" s="189"/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/>
      <c r="G24" s="190"/>
      <c r="H24" s="193"/>
      <c r="I24" s="82"/>
      <c r="J24" s="80"/>
      <c r="K24" s="80" t="s">
        <v>111</v>
      </c>
      <c r="L24" s="189"/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/>
      <c r="G25" s="190"/>
      <c r="H25" s="193"/>
      <c r="I25" s="81"/>
      <c r="J25" s="20"/>
      <c r="K25" s="20" t="s">
        <v>109</v>
      </c>
      <c r="L25" s="189"/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/>
      <c r="G26" s="190"/>
      <c r="H26" s="193"/>
      <c r="I26" s="81"/>
      <c r="J26" s="20"/>
      <c r="K26" s="20" t="s">
        <v>105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/>
      <c r="D30" s="126">
        <v>0.08333333333333333</v>
      </c>
      <c r="E30" s="126">
        <v>0.18958333333333333</v>
      </c>
      <c r="F30" s="126"/>
      <c r="G30" s="126"/>
      <c r="H30" s="126"/>
      <c r="I30" s="126"/>
      <c r="J30" s="126"/>
      <c r="K30" s="126"/>
      <c r="L30" s="127"/>
      <c r="M30" s="119">
        <f>SUM(C30:L30)</f>
        <v>0.27291666666666664</v>
      </c>
      <c r="N30" s="128"/>
    </row>
    <row r="31" spans="1:14" s="2" customFormat="1" ht="13.5" customHeight="1">
      <c r="A31" s="11"/>
      <c r="B31" s="108" t="s">
        <v>41</v>
      </c>
      <c r="C31" s="116"/>
      <c r="D31" s="32">
        <v>0.08333333333333333</v>
      </c>
      <c r="E31" s="32">
        <v>0.21458333333333335</v>
      </c>
      <c r="F31" s="32"/>
      <c r="G31" s="32"/>
      <c r="H31" s="32"/>
      <c r="I31" s="32"/>
      <c r="J31" s="32"/>
      <c r="K31" s="32"/>
      <c r="L31" s="117"/>
      <c r="M31" s="120">
        <f>SUM(C31:L31)</f>
        <v>0.29791666666666666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0.059722222222222225</v>
      </c>
      <c r="E32" s="133">
        <v>0.018055555555555557</v>
      </c>
      <c r="F32" s="133"/>
      <c r="G32" s="133"/>
      <c r="H32" s="133"/>
      <c r="I32" s="133"/>
      <c r="J32" s="133"/>
      <c r="K32" s="133"/>
      <c r="L32" s="134"/>
      <c r="M32" s="135">
        <f>SUM(C32:L32)</f>
        <v>0.07777777777777778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198</v>
      </c>
      <c r="D35" s="196"/>
      <c r="E35" s="195" t="s">
        <v>214</v>
      </c>
      <c r="F35" s="196"/>
      <c r="G35" s="195" t="s">
        <v>202</v>
      </c>
      <c r="H35" s="196"/>
      <c r="I35" s="195" t="s">
        <v>203</v>
      </c>
      <c r="J35" s="196"/>
      <c r="K35" s="195" t="s">
        <v>204</v>
      </c>
      <c r="L35" s="196"/>
      <c r="M35" s="195" t="s">
        <v>205</v>
      </c>
      <c r="N35" s="196"/>
    </row>
    <row r="36" spans="1:14" s="2" customFormat="1" ht="19.5" customHeight="1">
      <c r="A36" s="11"/>
      <c r="B36" s="226"/>
      <c r="C36" s="195" t="s">
        <v>215</v>
      </c>
      <c r="D36" s="196"/>
      <c r="E36" s="195" t="s">
        <v>216</v>
      </c>
      <c r="F36" s="196"/>
      <c r="G36" s="195" t="s">
        <v>217</v>
      </c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5" t="s">
        <v>200</v>
      </c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</row>
    <row r="45" spans="1:14" s="2" customFormat="1" ht="12" customHeight="1">
      <c r="A45" s="11"/>
      <c r="B45" s="171" t="s">
        <v>206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201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219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220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-156.6</v>
      </c>
      <c r="D57" s="56">
        <v>-156.2</v>
      </c>
      <c r="E57" s="98" t="s">
        <v>64</v>
      </c>
      <c r="F57" s="56">
        <v>27.5</v>
      </c>
      <c r="G57" s="56">
        <v>26.8</v>
      </c>
      <c r="H57" s="99" t="s">
        <v>95</v>
      </c>
      <c r="I57" s="146">
        <v>2</v>
      </c>
      <c r="J57" s="57" t="s">
        <v>180</v>
      </c>
      <c r="K57" s="208" t="s">
        <v>190</v>
      </c>
      <c r="L57" s="209"/>
      <c r="M57" s="208" t="s">
        <v>191</v>
      </c>
      <c r="N57" s="210"/>
      <c r="O57" s="7"/>
    </row>
    <row r="58" spans="2:15" s="52" customFormat="1" ht="22.5" customHeight="1">
      <c r="B58" s="100" t="s">
        <v>65</v>
      </c>
      <c r="C58" s="56">
        <v>-152.7</v>
      </c>
      <c r="D58" s="56">
        <v>-152.4</v>
      </c>
      <c r="E58" s="99" t="s">
        <v>169</v>
      </c>
      <c r="F58" s="146">
        <v>17</v>
      </c>
      <c r="G58" s="146">
        <v>26</v>
      </c>
      <c r="H58" s="99" t="s">
        <v>183</v>
      </c>
      <c r="I58" s="146">
        <v>0</v>
      </c>
      <c r="J58" s="57" t="s">
        <v>181</v>
      </c>
      <c r="K58" s="208" t="s">
        <v>192</v>
      </c>
      <c r="L58" s="209"/>
      <c r="M58" s="208" t="s">
        <v>193</v>
      </c>
      <c r="N58" s="210"/>
      <c r="O58" s="7"/>
    </row>
    <row r="59" spans="2:15" s="52" customFormat="1" ht="22.5" customHeight="1">
      <c r="B59" s="100" t="s">
        <v>66</v>
      </c>
      <c r="C59" s="56">
        <v>-205.7</v>
      </c>
      <c r="D59" s="56">
        <v>-205.9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194</v>
      </c>
      <c r="L59" s="209"/>
      <c r="M59" s="208" t="s">
        <v>195</v>
      </c>
      <c r="N59" s="210"/>
      <c r="O59" s="7"/>
    </row>
    <row r="60" spans="2:15" s="52" customFormat="1" ht="22.5" customHeight="1">
      <c r="B60" s="100" t="s">
        <v>67</v>
      </c>
      <c r="C60" s="56">
        <f>IF((C57+C58)/2&lt;-156,-((C57+C58)/2*1.7+157),-((C57+C58)/2*0.6-14.6))</f>
        <v>107.38999999999997</v>
      </c>
      <c r="D60" s="56">
        <f>IF((D57+D58)/2&lt;-156,-((D57+D58)/2*1.7+157),-((D57+D58)/2*0.6-14.6))</f>
        <v>107.17999999999999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4</v>
      </c>
      <c r="J60" s="57" t="s">
        <v>68</v>
      </c>
      <c r="K60" s="208" t="s">
        <v>194</v>
      </c>
      <c r="L60" s="209"/>
      <c r="M60" s="208" t="s">
        <v>196</v>
      </c>
      <c r="N60" s="210"/>
      <c r="O60" s="7"/>
    </row>
    <row r="61" spans="2:15" s="52" customFormat="1" ht="22.5" customHeight="1">
      <c r="B61" s="100" t="s">
        <v>69</v>
      </c>
      <c r="C61" s="56">
        <v>35.7</v>
      </c>
      <c r="D61" s="56">
        <v>31.6</v>
      </c>
      <c r="E61" s="99" t="s">
        <v>164</v>
      </c>
      <c r="F61" s="58">
        <v>55</v>
      </c>
      <c r="G61" s="58">
        <v>550</v>
      </c>
      <c r="H61" s="98" t="s">
        <v>70</v>
      </c>
      <c r="I61" s="148">
        <v>1</v>
      </c>
      <c r="J61" s="211" t="s">
        <v>71</v>
      </c>
      <c r="K61" s="182"/>
      <c r="L61" s="183"/>
      <c r="M61" s="183"/>
      <c r="N61" s="184"/>
      <c r="O61" s="7"/>
    </row>
    <row r="62" spans="2:15" s="52" customFormat="1" ht="22.5" customHeight="1">
      <c r="B62" s="100" t="s">
        <v>72</v>
      </c>
      <c r="C62" s="56">
        <v>32.7</v>
      </c>
      <c r="D62" s="56">
        <v>31.5</v>
      </c>
      <c r="E62" s="99" t="s">
        <v>166</v>
      </c>
      <c r="F62" s="58">
        <v>260</v>
      </c>
      <c r="G62" s="58">
        <v>265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30.5</v>
      </c>
      <c r="D63" s="56">
        <v>25.4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30.2</v>
      </c>
      <c r="D64" s="56">
        <v>25</v>
      </c>
      <c r="E64" s="99" t="s">
        <v>185</v>
      </c>
      <c r="F64" s="60">
        <v>0.2</v>
      </c>
      <c r="G64" s="62">
        <v>0.2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6.9E-06</v>
      </c>
      <c r="D65" s="61">
        <v>6.99E-06</v>
      </c>
      <c r="E65" s="98" t="s">
        <v>77</v>
      </c>
      <c r="F65" s="56">
        <v>17.4</v>
      </c>
      <c r="G65" s="62">
        <v>20.6</v>
      </c>
      <c r="H65" s="99" t="s">
        <v>97</v>
      </c>
      <c r="I65" s="62">
        <v>16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44</v>
      </c>
      <c r="G66" s="144">
        <v>48</v>
      </c>
      <c r="H66" s="104" t="s">
        <v>98</v>
      </c>
      <c r="I66" s="147" t="s">
        <v>189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1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77" t="s">
        <v>145</v>
      </c>
      <c r="C76" s="178"/>
      <c r="D76" s="158">
        <v>0</v>
      </c>
      <c r="E76" s="178" t="s">
        <v>129</v>
      </c>
      <c r="F76" s="178"/>
      <c r="G76" s="158">
        <v>0</v>
      </c>
      <c r="H76" s="178" t="s">
        <v>136</v>
      </c>
      <c r="I76" s="178"/>
      <c r="J76" s="158">
        <v>0</v>
      </c>
      <c r="K76" s="178" t="s">
        <v>143</v>
      </c>
      <c r="L76" s="178"/>
      <c r="M76" s="163">
        <v>0</v>
      </c>
      <c r="N76" s="63"/>
      <c r="O76" s="9"/>
    </row>
    <row r="77" spans="2:15" s="52" customFormat="1" ht="18.75" customHeight="1">
      <c r="B77" s="177" t="s">
        <v>146</v>
      </c>
      <c r="C77" s="178"/>
      <c r="D77" s="158">
        <v>0</v>
      </c>
      <c r="E77" s="178" t="s">
        <v>130</v>
      </c>
      <c r="F77" s="178"/>
      <c r="G77" s="158">
        <v>0</v>
      </c>
      <c r="H77" s="178" t="s">
        <v>160</v>
      </c>
      <c r="I77" s="178"/>
      <c r="J77" s="161">
        <v>0</v>
      </c>
      <c r="K77" s="178" t="s">
        <v>162</v>
      </c>
      <c r="L77" s="178"/>
      <c r="M77" s="163">
        <v>0</v>
      </c>
      <c r="N77" s="63"/>
      <c r="O77" s="9"/>
    </row>
    <row r="78" spans="2:15" s="52" customFormat="1" ht="18.75" customHeight="1">
      <c r="B78" s="177" t="s">
        <v>147</v>
      </c>
      <c r="C78" s="178"/>
      <c r="D78" s="158">
        <v>0</v>
      </c>
      <c r="E78" s="178" t="s">
        <v>131</v>
      </c>
      <c r="F78" s="178"/>
      <c r="G78" s="158">
        <v>0</v>
      </c>
      <c r="H78" s="178" t="s">
        <v>161</v>
      </c>
      <c r="I78" s="178"/>
      <c r="J78" s="158">
        <v>0</v>
      </c>
      <c r="K78" s="178" t="s">
        <v>159</v>
      </c>
      <c r="L78" s="178"/>
      <c r="M78" s="163">
        <v>0</v>
      </c>
      <c r="N78" s="63"/>
      <c r="O78" s="9"/>
    </row>
    <row r="79" spans="2:15" s="52" customFormat="1" ht="18.75" customHeight="1">
      <c r="B79" s="177" t="s">
        <v>148</v>
      </c>
      <c r="C79" s="178"/>
      <c r="D79" s="158">
        <v>0</v>
      </c>
      <c r="E79" s="178" t="s">
        <v>134</v>
      </c>
      <c r="F79" s="178"/>
      <c r="G79" s="158">
        <v>0</v>
      </c>
      <c r="H79" s="178" t="s">
        <v>138</v>
      </c>
      <c r="I79" s="178"/>
      <c r="J79" s="161">
        <v>0</v>
      </c>
      <c r="K79" s="178" t="s">
        <v>142</v>
      </c>
      <c r="L79" s="178"/>
      <c r="M79" s="163">
        <v>0</v>
      </c>
      <c r="N79" s="63"/>
      <c r="O79" s="9"/>
    </row>
    <row r="80" spans="2:15" s="52" customFormat="1" ht="18.75" customHeight="1">
      <c r="B80" s="177" t="s">
        <v>113</v>
      </c>
      <c r="C80" s="178"/>
      <c r="D80" s="158">
        <v>0</v>
      </c>
      <c r="E80" s="178" t="s">
        <v>135</v>
      </c>
      <c r="F80" s="178"/>
      <c r="G80" s="158">
        <v>0</v>
      </c>
      <c r="H80" s="178" t="s">
        <v>139</v>
      </c>
      <c r="I80" s="178"/>
      <c r="J80" s="161">
        <v>0</v>
      </c>
      <c r="K80" s="178" t="s">
        <v>127</v>
      </c>
      <c r="L80" s="178"/>
      <c r="M80" s="163">
        <v>0</v>
      </c>
      <c r="N80" s="63"/>
      <c r="O80" s="9"/>
    </row>
    <row r="81" spans="2:15" s="52" customFormat="1" ht="18.75" customHeight="1">
      <c r="B81" s="177" t="s">
        <v>122</v>
      </c>
      <c r="C81" s="178"/>
      <c r="D81" s="158">
        <v>0</v>
      </c>
      <c r="E81" s="178" t="s">
        <v>132</v>
      </c>
      <c r="F81" s="178"/>
      <c r="G81" s="158">
        <v>0</v>
      </c>
      <c r="H81" s="178" t="s">
        <v>140</v>
      </c>
      <c r="I81" s="178"/>
      <c r="J81" s="158">
        <v>0</v>
      </c>
      <c r="K81" s="178" t="s">
        <v>186</v>
      </c>
      <c r="L81" s="178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8"/>
      <c r="D82" s="159">
        <v>0</v>
      </c>
      <c r="E82" s="188" t="s">
        <v>137</v>
      </c>
      <c r="F82" s="188"/>
      <c r="G82" s="159">
        <v>0</v>
      </c>
      <c r="H82" s="188" t="s">
        <v>141</v>
      </c>
      <c r="I82" s="188"/>
      <c r="J82" s="159">
        <v>0</v>
      </c>
      <c r="K82" s="188"/>
      <c r="L82" s="188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9" t="s">
        <v>188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1"/>
      <c r="O85" s="7"/>
    </row>
    <row r="86" spans="2:15" s="52" customFormat="1" ht="12" customHeight="1">
      <c r="B86" s="174" t="s">
        <v>199</v>
      </c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46:N46"/>
    <mergeCell ref="B86:N86"/>
    <mergeCell ref="B79:C79"/>
    <mergeCell ref="B89:N89"/>
    <mergeCell ref="B52:N52"/>
    <mergeCell ref="E77:F77"/>
    <mergeCell ref="B88:N88"/>
    <mergeCell ref="B51:N51"/>
    <mergeCell ref="B85:N85"/>
    <mergeCell ref="K61:N61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2018-12-27T18:44:17Z</dcterms:modified>
  <cp:category/>
  <cp:version/>
  <cp:contentType/>
  <cp:contentStatus/>
</cp:coreProperties>
</file>