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21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<sst xmlns="http://schemas.openxmlformats.org/spreadsheetml/2006/main" count="225" uniqueCount="216">
  <si>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</si>
  <si>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</si>
  <si>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</si>
  <si>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</si>
  <si>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</si>
  <si>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</si>
  <si>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</si>
  <si>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</si>
  <si>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</si>
  <si>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</si>
  <si>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</si>
  <si>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</si>
  <si>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</si>
  <si>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</si>
  <si>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</si>
  <si>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</si>
  <si>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</si>
  <si>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</si>
  <si>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</si>
  <si>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</si>
  <si>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</si>
  <si>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</si>
  <si>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</si>
  <si>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</si>
  <si>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</si>
  <si>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</si>
  <si>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</si>
  <si>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</si>
  <si>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</si>
  <si>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</si>
  <si>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</si>
  <si>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</si>
  <si>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</si>
  <si>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</si>
  <si>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</si>
  <si>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</si>
  <si>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</si>
  <si>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</si>
  <si>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</si>
  <si>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</si>
  <si>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</si>
  <si>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</si>
  <si>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</si>
  <si>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</si>
  <si>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</si>
  <si>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</si>
  <si>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</si>
  <si>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</si>
  <si>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</si>
  <si>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</si>
  <si>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</si>
  <si>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</si>
  <si>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</si>
  <si>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</si>
  <si>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</si>
  <si>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</si>
  <si>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</si>
  <si>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</si>
  <si>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</si>
  <si>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</si>
  <si>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</si>
  <si>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</si>
  <si>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</si>
  <si>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</si>
  <si>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</si>
  <si>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</si>
  <si>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</si>
  <si>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</si>
  <si>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</si>
  <si>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</si>
  <si>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</si>
  <si>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</si>
  <si>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</si>
  <si>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</si>
  <si>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</si>
  <si>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</si>
  <si>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</si>
  <si>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</si>
  <si>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</si>
  <si>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</si>
  <si>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</si>
  <si>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</si>
  <si>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</si>
  <si>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</si>
  <si>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</si>
  <si>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</si>
  <si>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</si>
  <si>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</si>
  <si>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</si>
  <si>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</si>
  <si>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</si>
  <si>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</si>
  <si>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</si>
  <si>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</si>
  <si>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</si>
  <si>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</si>
  <si>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</si>
  <si>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</si>
  <si>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</si>
  <si>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</si>
  <si>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</si>
  <si>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</si>
  <si>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</si>
  <si>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</si>
  <si>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</si>
  <si>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</si>
  <si>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</si>
  <si>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</si>
  <si>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</si>
  <si>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</si>
  <si>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</si>
  <si>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</si>
  <si>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</si>
  <si>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</si>
  <si>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</si>
  <si>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</si>
  <si>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</si>
  <si>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</si>
  <si>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</si>
  <si>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</si>
  <si>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</si>
  <si>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</si>
  <si>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</si>
  <si>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</si>
  <si>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</si>
  <si>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</si>
  <si>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</si>
  <si>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</si>
  <si>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</si>
  <si>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</si>
  <si>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</si>
  <si>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</si>
  <si>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</si>
  <si>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</si>
  <si>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</si>
  <si>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</si>
  <si>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</si>
  <si>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</si>
  <si>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</si>
  <si>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</si>
  <si>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</si>
  <si>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</si>
  <si>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</si>
  <si>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</si>
  <si>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</si>
  <si>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</si>
  <si>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</si>
  <si>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</si>
  <si>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</si>
  <si>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</si>
  <si>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</si>
  <si>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</si>
  <si>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</si>
  <si>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</si>
  <si>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</si>
  <si>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</si>
  <si>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</si>
  <si>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</si>
  <si>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</si>
  <si>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</si>
  <si>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</si>
  <si>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</si>
  <si>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</si>
  <si>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</si>
  <si>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</si>
  <si>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</si>
  <si>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</si>
  <si>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</si>
  <si>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</si>
  <si>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</si>
  <si>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</si>
  <si>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</si>
  <si>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</si>
  <si>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</si>
  <si>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</si>
  <si>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</si>
  <si>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</si>
  <si>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</si>
  <si>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</si>
  <si>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</si>
  <si>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</si>
  <si>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</si>
  <si>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</si>
  <si>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</si>
  <si>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</si>
  <si>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</si>
  <si>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</si>
  <si>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AU</t>
  </si>
  <si>
    <t>CCD 온도 Real deal 측정 불능 상태로 PT30 온도로 계산된 추정치를 +로 변환하여 입력함</t>
  </si>
  <si>
    <t>OFF</t>
  </si>
  <si>
    <t>OSU_ICIMACS_v7.2</t>
  </si>
  <si>
    <t>KX2016-03-23:1381</t>
  </si>
  <si>
    <t>-</t>
  </si>
  <si>
    <t>-</t>
  </si>
  <si>
    <t>OSU_ICIMACS_v7.3</t>
  </si>
  <si>
    <t>KS2016-01-13:1370</t>
  </si>
  <si>
    <t>KG2016-01-13:1369</t>
  </si>
  <si>
    <t>ALL</t>
  </si>
  <si>
    <t>고승원</t>
  </si>
  <si>
    <t>SN</t>
  </si>
  <si>
    <t>NEO</t>
  </si>
  <si>
    <t>ALL</t>
  </si>
  <si>
    <t>[13:28] ICS Crashed, 영상 042087 전체 미출력. 042092 A00689-TO 재촬영</t>
  </si>
  <si>
    <t>T_042155</t>
  </si>
  <si>
    <t>관측간 잦은 DEC Oscillation 현상으로 인해 기존167개의 NEO타겟중 152번까지 완료(15개 미관측)</t>
  </si>
  <si>
    <t>I_042108</t>
  </si>
  <si>
    <t>042108 관측 대상명 오입력(A00690-TO)</t>
  </si>
  <si>
    <t>I_042116</t>
  </si>
  <si>
    <t>042116 필터정보 및 focus값 헤더에 미기록.</t>
  </si>
  <si>
    <t>I_042176--042194</t>
  </si>
  <si>
    <t>042176-042194 PROJID 오입력(ENG -&gt; NEO), 042176 K.ic Crashed로 인핸 시험영상출력</t>
  </si>
  <si>
    <t>042173,042175 K.ic Crashed K영상 미출력,042174 영상 전체 미출력.042176 M,T,N영상 미출력 K컴퓨터 재부팅</t>
  </si>
  <si>
    <t>구름및 달의 영향으로 오후,오전  플랫영상 미촬영</t>
  </si>
  <si>
    <t>NNW</t>
  </si>
  <si>
    <t>ENE</t>
  </si>
  <si>
    <t>NNE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</si>
</sst>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80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83" xfId="0" applyFont="1" applyFill="1" applyBorder="1" applyAlignment="1">
      <alignment horizontal="center" vertical="center" wrapText="1"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7" fillId="41" borderId="86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37">
      <selection activeCell="I63" sqref="I6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43460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0.45416666666666666</v>
      </c>
      <c r="D9" s="26">
        <v>1.2</v>
      </c>
      <c r="E9" s="26">
        <v>25.6</v>
      </c>
      <c r="F9" s="26">
        <v>26.8</v>
      </c>
      <c r="G9" s="27" t="s">
        <v>215</v>
      </c>
      <c r="H9" s="26">
        <v>2</v>
      </c>
      <c r="I9" s="28">
        <v>81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1.2</v>
      </c>
      <c r="E10" s="26">
        <v>23.6</v>
      </c>
      <c r="F10" s="26">
        <v>31</v>
      </c>
      <c r="G10" s="27" t="s">
        <v>214</v>
      </c>
      <c r="H10" s="26">
        <v>0.9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0.7270833333333333</v>
      </c>
      <c r="D11" s="33">
        <v>1.3</v>
      </c>
      <c r="E11" s="33">
        <v>19.6</v>
      </c>
      <c r="F11" s="33">
        <v>45</v>
      </c>
      <c r="G11" s="27" t="s">
        <v>213</v>
      </c>
      <c r="H11" s="33">
        <v>1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24.272916666666667</v>
      </c>
      <c r="D12" s="37">
        <f>AVERAGE(D9:D11)</f>
        <v>1.2333333333333334</v>
      </c>
      <c r="E12" s="37">
        <f>AVERAGE(E9:E11)</f>
        <v>22.933333333333337</v>
      </c>
      <c r="F12" s="38">
        <f>AVERAGE(F9:F11)</f>
        <v>34.266666666666666</v>
      </c>
      <c r="G12" s="11"/>
      <c r="H12" s="39">
        <f>AVERAGE(H9:H11)</f>
        <v>1.3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199</v>
      </c>
      <c r="F16" s="167" t="s">
        <v>200</v>
      </c>
      <c r="G16" s="167" t="s">
        <v>201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0.3736111111111111</v>
      </c>
      <c r="D17" s="25">
        <v>0.3743055555555555</v>
      </c>
      <c r="E17" s="25">
        <v>0.43263888888888885</v>
      </c>
      <c r="F17" s="25">
        <v>0.5208333333333334</v>
      </c>
      <c r="G17" s="25">
        <v>0.8326388888888889</v>
      </c>
      <c r="H17" s="25"/>
      <c r="I17" s="25"/>
      <c r="J17" s="25"/>
      <c r="K17" s="25"/>
      <c r="L17" s="25"/>
      <c r="M17" s="25"/>
      <c r="N17" s="25">
        <v>0.8381944444444445</v>
      </c>
    </row>
    <row r="18" spans="1:14" s="2" customFormat="1" ht="13.5" customHeight="1">
      <c r="A18" s="11"/>
      <c r="B18" s="64" t="s">
        <v>12</v>
      </c>
      <c r="C18" s="44">
        <v>41995</v>
      </c>
      <c r="D18" s="43">
        <v>41996</v>
      </c>
      <c r="E18" s="43">
        <v>42001</v>
      </c>
      <c r="F18" s="43">
        <v>42058</v>
      </c>
      <c r="G18" s="43">
        <v>42220</v>
      </c>
      <c r="H18" s="43"/>
      <c r="I18" s="43"/>
      <c r="J18" s="43"/>
      <c r="K18" s="43"/>
      <c r="L18" s="43"/>
      <c r="M18" s="43"/>
      <c r="N18" s="43">
        <v>42225</v>
      </c>
    </row>
    <row r="19" spans="1:14" s="2" customFormat="1" ht="13.5" customHeight="1" thickBot="1">
      <c r="A19" s="11"/>
      <c r="B19" s="65" t="s">
        <v>13</v>
      </c>
      <c r="C19" s="137"/>
      <c r="D19" s="44">
        <v>42000</v>
      </c>
      <c r="E19" s="44">
        <v>42057</v>
      </c>
      <c r="F19" s="44">
        <v>42219</v>
      </c>
      <c r="G19" s="44">
        <v>42224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57</v>
      </c>
      <c r="F20" s="45">
        <f>IF(ISNUMBER(F18),F19-F18+1,"")</f>
        <v>162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108</v>
      </c>
      <c r="F23" s="189"/>
      <c r="G23" s="190"/>
      <c r="H23" s="193"/>
      <c r="I23" s="81"/>
      <c r="J23" s="20"/>
      <c r="K23" s="20" t="s">
        <v>110</v>
      </c>
      <c r="L23" s="189"/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109</v>
      </c>
      <c r="F24" s="189"/>
      <c r="G24" s="190"/>
      <c r="H24" s="193"/>
      <c r="I24" s="82"/>
      <c r="J24" s="80"/>
      <c r="K24" s="80" t="s">
        <v>111</v>
      </c>
      <c r="L24" s="189"/>
      <c r="M24" s="190"/>
      <c r="N24" s="191"/>
    </row>
    <row r="25" spans="1:14" s="2" customFormat="1" ht="18.75" customHeight="1">
      <c r="A25" s="11" t="s">
        <v>107</v>
      </c>
      <c r="B25" s="215"/>
      <c r="C25" s="165"/>
      <c r="D25" s="165"/>
      <c r="E25" s="20" t="s">
        <v>106</v>
      </c>
      <c r="F25" s="189"/>
      <c r="G25" s="190"/>
      <c r="H25" s="193"/>
      <c r="I25" s="81"/>
      <c r="J25" s="20"/>
      <c r="K25" s="20" t="s">
        <v>109</v>
      </c>
      <c r="L25" s="189"/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104</v>
      </c>
      <c r="F26" s="189"/>
      <c r="G26" s="190"/>
      <c r="H26" s="193"/>
      <c r="I26" s="81"/>
      <c r="J26" s="20"/>
      <c r="K26" s="20" t="s">
        <v>105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>
        <v>0.08333333333333333</v>
      </c>
      <c r="E30" s="126">
        <v>0.18958333333333333</v>
      </c>
      <c r="F30" s="126"/>
      <c r="G30" s="126"/>
      <c r="H30" s="126"/>
      <c r="I30" s="126"/>
      <c r="J30" s="126"/>
      <c r="K30" s="126"/>
      <c r="L30" s="127"/>
      <c r="M30" s="119">
        <f>SUM(C30:L30)</f>
        <v>0.27291666666666664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0.08819444444444445</v>
      </c>
      <c r="E31" s="32">
        <v>0.2347222222222222</v>
      </c>
      <c r="F31" s="32"/>
      <c r="G31" s="32"/>
      <c r="H31" s="32"/>
      <c r="I31" s="32"/>
      <c r="J31" s="32"/>
      <c r="K31" s="32"/>
      <c r="L31" s="117"/>
      <c r="M31" s="120">
        <f>SUM(C31:L31)</f>
        <v>0.32291666666666663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178</v>
      </c>
      <c r="C35" s="195" t="s">
        <v>203</v>
      </c>
      <c r="D35" s="196"/>
      <c r="E35" s="195" t="s">
        <v>205</v>
      </c>
      <c r="F35" s="196"/>
      <c r="G35" s="195" t="s">
        <v>207</v>
      </c>
      <c r="H35" s="196"/>
      <c r="I35" s="195" t="s">
        <v>209</v>
      </c>
      <c r="J35" s="196"/>
      <c r="K35" s="195"/>
      <c r="L35" s="196"/>
      <c r="M35" s="195"/>
      <c r="N35" s="196"/>
    </row>
    <row r="36" spans="1:14" s="2" customFormat="1" ht="19.5" customHeight="1">
      <c r="A36" s="11"/>
      <c r="B36" s="226"/>
      <c r="C36" s="195"/>
      <c r="D36" s="196"/>
      <c r="E36" s="195"/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5" t="s">
        <v>202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7"/>
    </row>
    <row r="45" spans="1:14" s="2" customFormat="1" ht="12" customHeight="1">
      <c r="A45" s="11"/>
      <c r="B45" s="171" t="s">
        <v>204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206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208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210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211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 t="s">
        <v>212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>
        <v>28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-156.4</v>
      </c>
      <c r="D57" s="56">
        <v>-156.2</v>
      </c>
      <c r="E57" s="98" t="s">
        <v>64</v>
      </c>
      <c r="F57" s="56">
        <v>26.4</v>
      </c>
      <c r="G57" s="56">
        <v>28</v>
      </c>
      <c r="H57" s="99" t="s">
        <v>95</v>
      </c>
      <c r="I57" s="146">
        <v>2</v>
      </c>
      <c r="J57" s="57" t="s">
        <v>180</v>
      </c>
      <c r="K57" s="208" t="s">
        <v>190</v>
      </c>
      <c r="L57" s="209"/>
      <c r="M57" s="208" t="s">
        <v>191</v>
      </c>
      <c r="N57" s="210"/>
      <c r="O57" s="7"/>
    </row>
    <row r="58" spans="2:15" s="52" customFormat="1" ht="22.5" customHeight="1">
      <c r="B58" s="100" t="s">
        <v>65</v>
      </c>
      <c r="C58" s="56">
        <v>-152.5</v>
      </c>
      <c r="D58" s="56">
        <v>-152.4</v>
      </c>
      <c r="E58" s="99" t="s">
        <v>169</v>
      </c>
      <c r="F58" s="146">
        <v>21</v>
      </c>
      <c r="G58" s="146">
        <v>28</v>
      </c>
      <c r="H58" s="99" t="s">
        <v>183</v>
      </c>
      <c r="I58" s="146">
        <v>1</v>
      </c>
      <c r="J58" s="57" t="s">
        <v>181</v>
      </c>
      <c r="K58" s="208" t="s">
        <v>192</v>
      </c>
      <c r="L58" s="209"/>
      <c r="M58" s="208" t="s">
        <v>193</v>
      </c>
      <c r="N58" s="210"/>
      <c r="O58" s="7"/>
    </row>
    <row r="59" spans="2:15" s="52" customFormat="1" ht="22.5" customHeight="1">
      <c r="B59" s="100" t="s">
        <v>66</v>
      </c>
      <c r="C59" s="56">
        <v>-205.7</v>
      </c>
      <c r="D59" s="56">
        <v>-205.8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8" t="s">
        <v>194</v>
      </c>
      <c r="L59" s="209"/>
      <c r="M59" s="208" t="s">
        <v>195</v>
      </c>
      <c r="N59" s="210"/>
      <c r="O59" s="7"/>
    </row>
    <row r="60" spans="2:15" s="52" customFormat="1" ht="22.5" customHeight="1">
      <c r="B60" s="100" t="s">
        <v>67</v>
      </c>
      <c r="C60" s="56">
        <f>IF((C57+C58)/2&lt;-156,-((C57+C58)/2*1.7+157),-((C57+C58)/2*0.6-14.6))</f>
        <v>107.26999999999998</v>
      </c>
      <c r="D60" s="56">
        <f>IF((D57+D58)/2&lt;-156,-((D57+D58)/2*1.7+157),-((D57+D58)/2*0.6-14.6))</f>
        <v>107.17999999999999</v>
      </c>
      <c r="E60" s="99" t="s">
        <v>163</v>
      </c>
      <c r="F60" s="58">
        <v>50</v>
      </c>
      <c r="G60" s="58">
        <v>50</v>
      </c>
      <c r="H60" s="99" t="s">
        <v>96</v>
      </c>
      <c r="I60" s="146">
        <v>5</v>
      </c>
      <c r="J60" s="57" t="s">
        <v>68</v>
      </c>
      <c r="K60" s="208" t="s">
        <v>194</v>
      </c>
      <c r="L60" s="209"/>
      <c r="M60" s="208" t="s">
        <v>196</v>
      </c>
      <c r="N60" s="210"/>
      <c r="O60" s="7"/>
    </row>
    <row r="61" spans="2:15" s="52" customFormat="1" ht="22.5" customHeight="1">
      <c r="B61" s="100" t="s">
        <v>69</v>
      </c>
      <c r="C61" s="56">
        <v>35.8</v>
      </c>
      <c r="D61" s="56">
        <v>32.2</v>
      </c>
      <c r="E61" s="99" t="s">
        <v>164</v>
      </c>
      <c r="F61" s="58">
        <v>55</v>
      </c>
      <c r="G61" s="58">
        <v>55</v>
      </c>
      <c r="H61" s="98" t="s">
        <v>70</v>
      </c>
      <c r="I61" s="148">
        <v>1</v>
      </c>
      <c r="J61" s="211" t="s">
        <v>71</v>
      </c>
      <c r="K61" s="182"/>
      <c r="L61" s="183"/>
      <c r="M61" s="183"/>
      <c r="N61" s="184"/>
      <c r="O61" s="7"/>
    </row>
    <row r="62" spans="2:15" s="52" customFormat="1" ht="22.5" customHeight="1">
      <c r="B62" s="100" t="s">
        <v>72</v>
      </c>
      <c r="C62" s="56">
        <v>32.6</v>
      </c>
      <c r="D62" s="56">
        <v>28.6</v>
      </c>
      <c r="E62" s="99" t="s">
        <v>166</v>
      </c>
      <c r="F62" s="58">
        <v>260</v>
      </c>
      <c r="G62" s="58">
        <v>265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30.3</v>
      </c>
      <c r="D63" s="56">
        <v>26.1</v>
      </c>
      <c r="E63" s="99" t="s">
        <v>184</v>
      </c>
      <c r="F63" s="60">
        <v>4.5</v>
      </c>
      <c r="G63" s="62">
        <v>4.5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29.9</v>
      </c>
      <c r="D64" s="56">
        <v>25.7</v>
      </c>
      <c r="E64" s="99" t="s">
        <v>185</v>
      </c>
      <c r="F64" s="60">
        <v>0.2</v>
      </c>
      <c r="G64" s="62">
        <v>0.2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6.63E-06</v>
      </c>
      <c r="D65" s="61">
        <v>6.81E-06</v>
      </c>
      <c r="E65" s="98" t="s">
        <v>77</v>
      </c>
      <c r="F65" s="56">
        <v>17.6</v>
      </c>
      <c r="G65" s="62">
        <v>18.8</v>
      </c>
      <c r="H65" s="99" t="s">
        <v>97</v>
      </c>
      <c r="I65" s="62">
        <v>16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34</v>
      </c>
      <c r="G66" s="144">
        <v>38.1</v>
      </c>
      <c r="H66" s="104" t="s">
        <v>98</v>
      </c>
      <c r="I66" s="147" t="s">
        <v>189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1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77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77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77" t="s">
        <v>147</v>
      </c>
      <c r="C78" s="178"/>
      <c r="D78" s="158">
        <v>0</v>
      </c>
      <c r="E78" s="178" t="s">
        <v>131</v>
      </c>
      <c r="F78" s="178"/>
      <c r="G78" s="158">
        <v>0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77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77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77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7" t="s">
        <v>123</v>
      </c>
      <c r="C82" s="188"/>
      <c r="D82" s="159">
        <v>0</v>
      </c>
      <c r="E82" s="188" t="s">
        <v>137</v>
      </c>
      <c r="F82" s="188"/>
      <c r="G82" s="159">
        <v>0</v>
      </c>
      <c r="H82" s="188" t="s">
        <v>141</v>
      </c>
      <c r="I82" s="188"/>
      <c r="J82" s="159">
        <v>0</v>
      </c>
      <c r="K82" s="188"/>
      <c r="L82" s="188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188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2018-12-26T21:06:30Z</dcterms:modified>
  <cp:category/>
  <cp:version/>
  <cp:contentType/>
  <cp:contentStatus/>
</cp:coreProperties>
</file>