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<sst xmlns="http://schemas.openxmlformats.org/spreadsheetml/2006/main" count="232" uniqueCount="220">
  <si>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</si>
  <si>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</si>
  <si>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</si>
  <si>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</si>
  <si>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</si>
  <si>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</si>
  <si>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</si>
  <si>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</si>
  <si>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</si>
  <si>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</si>
  <si>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</si>
  <si>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</si>
  <si>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</si>
  <si>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</si>
  <si>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</si>
  <si>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</si>
  <si>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</si>
  <si>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</si>
  <si>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</si>
  <si>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</si>
  <si>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</si>
  <si>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</si>
  <si>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</si>
  <si>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</si>
  <si>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</si>
  <si>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</si>
  <si>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</si>
  <si>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</si>
  <si>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</si>
  <si>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</si>
  <si>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</si>
  <si>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</si>
  <si>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</si>
  <si>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</si>
  <si>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</si>
  <si>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</si>
  <si>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</si>
  <si>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</si>
  <si>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</si>
  <si>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</si>
  <si>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</si>
  <si>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</si>
  <si>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</si>
  <si>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</si>
  <si>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</si>
  <si>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</si>
  <si>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</si>
  <si>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</si>
  <si>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</si>
  <si>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</si>
  <si>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</si>
  <si>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</si>
  <si>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</si>
  <si>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</si>
  <si>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</si>
  <si>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</si>
  <si>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</si>
  <si>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</si>
  <si>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</si>
  <si>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</si>
  <si>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</si>
  <si>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</si>
  <si>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</si>
  <si>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</si>
  <si>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</si>
  <si>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</si>
  <si>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</si>
  <si>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</si>
  <si>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</si>
  <si>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</si>
  <si>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</si>
  <si>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</si>
  <si>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</si>
  <si>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</si>
  <si>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</si>
  <si>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</si>
  <si>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</si>
  <si>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</si>
  <si>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</si>
  <si>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</si>
  <si>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</si>
  <si>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</si>
  <si>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</si>
  <si>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</si>
  <si>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</si>
  <si>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</si>
  <si>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</si>
  <si>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</si>
  <si>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</si>
  <si>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</si>
  <si>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</si>
  <si>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</si>
  <si>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</si>
  <si>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</si>
  <si>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</si>
  <si>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</si>
  <si>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</si>
  <si>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</si>
  <si>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</si>
  <si>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</si>
  <si>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</si>
  <si>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</si>
  <si>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</si>
  <si>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</si>
  <si>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</si>
  <si>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</si>
  <si>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</si>
  <si>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</si>
  <si>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</si>
  <si>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</si>
  <si>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</si>
  <si>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</si>
  <si>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</si>
  <si>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</si>
  <si>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</si>
  <si>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</si>
  <si>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</si>
  <si>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</si>
  <si>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</si>
  <si>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</si>
  <si>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</si>
  <si>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</si>
  <si>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</si>
  <si>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</si>
  <si>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</si>
  <si>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</si>
  <si>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</si>
  <si>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</si>
  <si>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</si>
  <si>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</si>
  <si>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</si>
  <si>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</si>
  <si>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</si>
  <si>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</si>
  <si>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</si>
  <si>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</si>
  <si>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</si>
  <si>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</si>
  <si>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</si>
  <si>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</si>
  <si>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</si>
  <si>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</si>
  <si>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</si>
  <si>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</si>
  <si>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</si>
  <si>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</si>
  <si>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</si>
  <si>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</si>
  <si>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</si>
  <si>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</si>
  <si>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</si>
  <si>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</si>
  <si>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</si>
  <si>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</si>
  <si>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</si>
  <si>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</si>
  <si>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</si>
  <si>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</si>
  <si>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</si>
  <si>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</si>
  <si>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</si>
  <si>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</si>
  <si>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</si>
  <si>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</si>
  <si>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</si>
  <si>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</si>
  <si>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</si>
  <si>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</si>
  <si>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</si>
  <si>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</si>
  <si>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</si>
  <si>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</si>
  <si>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</si>
  <si>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</si>
  <si>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</si>
  <si>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</si>
  <si>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</si>
  <si>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</si>
  <si>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</si>
  <si>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</si>
  <si>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</si>
  <si>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</si>
  <si>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</si>
  <si>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</si>
  <si>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</si>
  <si>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</si>
  <si>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</si>
  <si>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</si>
  <si>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</si>
  <si>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</si>
  <si>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</si>
  <si>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</si>
  <si>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</si>
  <si>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</si>
  <si>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</si>
  <si>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</si>
  <si>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OFF</t>
  </si>
  <si>
    <t>방풍막 연결 해제</t>
  </si>
  <si>
    <t>SN</t>
  </si>
  <si>
    <t>NEO</t>
  </si>
  <si>
    <t>DIR</t>
  </si>
  <si>
    <t>구름으로 인해 저녁 flat 미촬영</t>
  </si>
  <si>
    <t>구름으로 인해 관측 중지[09:49]/관측 재개[10:17]</t>
  </si>
  <si>
    <t>NNW</t>
  </si>
  <si>
    <t>T_035925</t>
  </si>
  <si>
    <t>S_035938:N</t>
  </si>
  <si>
    <t>I_035961</t>
  </si>
  <si>
    <t>I_035961 projid sn -&gt; neo</t>
  </si>
  <si>
    <t>S_035988:T</t>
  </si>
  <si>
    <t>NW</t>
  </si>
  <si>
    <t>S_036081:T</t>
  </si>
  <si>
    <t>S_035909:M</t>
  </si>
  <si>
    <t>S_036125:M</t>
  </si>
  <si>
    <t>S_036134:M</t>
  </si>
  <si>
    <t>S_036160:M</t>
  </si>
  <si>
    <t>E</t>
  </si>
  <si>
    <t>관측후 N2가스 보관압력 : 2300 psi</t>
  </si>
  <si>
    <t>30s/15k 20s/14k 20s/19k</t>
  </si>
  <si>
    <t>30s/41k 20s/42k</t>
  </si>
  <si>
    <t>20s/36k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</si>
</sst>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6">
      <selection activeCell="D61" sqref="D6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43418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0.4284722222222222</v>
      </c>
      <c r="D9" s="26">
        <v>1</v>
      </c>
      <c r="E9" s="26">
        <v>16.2</v>
      </c>
      <c r="F9" s="26">
        <v>65</v>
      </c>
      <c r="G9" s="27" t="s">
        <v>203</v>
      </c>
      <c r="H9" s="26">
        <v>1.7</v>
      </c>
      <c r="I9" s="28">
        <v>40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0.5819444444444445</v>
      </c>
      <c r="D10" s="26">
        <v>1</v>
      </c>
      <c r="E10" s="26">
        <v>16</v>
      </c>
      <c r="F10" s="26">
        <v>64</v>
      </c>
      <c r="G10" s="27" t="s">
        <v>209</v>
      </c>
      <c r="H10" s="26">
        <v>1.6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0.7298611111111111</v>
      </c>
      <c r="D11" s="33">
        <v>1</v>
      </c>
      <c r="E11" s="33">
        <v>15.7</v>
      </c>
      <c r="F11" s="33">
        <v>63</v>
      </c>
      <c r="G11" s="27" t="s">
        <v>215</v>
      </c>
      <c r="H11" s="33">
        <v>0.4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24.301388888888887</v>
      </c>
      <c r="D12" s="37">
        <f>AVERAGE(D9:D11)</f>
        <v>1</v>
      </c>
      <c r="E12" s="37">
        <f>AVERAGE(E9:E11)</f>
        <v>15.966666666666669</v>
      </c>
      <c r="F12" s="38">
        <f>AVERAGE(F9:F11)</f>
        <v>64</v>
      </c>
      <c r="G12" s="11"/>
      <c r="H12" s="39">
        <f>AVERAGE(H9:H11)</f>
        <v>1.2333333333333332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198</v>
      </c>
      <c r="F16" s="167" t="s">
        <v>199</v>
      </c>
      <c r="G16" s="167" t="s">
        <v>200</v>
      </c>
      <c r="H16" s="167" t="s">
        <v>194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0.3590277777777778</v>
      </c>
      <c r="D17" s="25">
        <v>0.3597222222222222</v>
      </c>
      <c r="E17" s="25">
        <v>0.3965277777777778</v>
      </c>
      <c r="F17" s="25">
        <v>0.5118055555555555</v>
      </c>
      <c r="G17" s="25">
        <v>0.7298611111111111</v>
      </c>
      <c r="H17" s="25">
        <v>0.7645833333333334</v>
      </c>
      <c r="I17" s="25"/>
      <c r="J17" s="25"/>
      <c r="K17" s="25"/>
      <c r="L17" s="25"/>
      <c r="M17" s="25"/>
      <c r="N17" s="25">
        <v>0.7770833333333332</v>
      </c>
    </row>
    <row r="18" spans="1:14" s="2" customFormat="1" ht="13.5" customHeight="1">
      <c r="A18" s="11"/>
      <c r="B18" s="64" t="s">
        <v>12</v>
      </c>
      <c r="C18" s="44">
        <v>35898</v>
      </c>
      <c r="D18" s="43">
        <v>35899</v>
      </c>
      <c r="E18" s="43">
        <v>35904</v>
      </c>
      <c r="F18" s="43">
        <v>35961</v>
      </c>
      <c r="G18" s="43">
        <v>36173</v>
      </c>
      <c r="H18" s="43">
        <v>36187</v>
      </c>
      <c r="I18" s="43"/>
      <c r="J18" s="43"/>
      <c r="K18" s="43"/>
      <c r="L18" s="43"/>
      <c r="M18" s="43"/>
      <c r="N18" s="43">
        <v>36198</v>
      </c>
    </row>
    <row r="19" spans="1:14" s="2" customFormat="1" ht="13.5" customHeight="1" thickBot="1">
      <c r="A19" s="11"/>
      <c r="B19" s="65" t="s">
        <v>13</v>
      </c>
      <c r="C19" s="137"/>
      <c r="D19" s="44">
        <v>35903</v>
      </c>
      <c r="E19" s="44">
        <v>35960</v>
      </c>
      <c r="F19" s="44">
        <v>36172</v>
      </c>
      <c r="G19" s="44">
        <v>36186</v>
      </c>
      <c r="H19" s="44">
        <v>36197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57</v>
      </c>
      <c r="F20" s="45">
        <f>IF(ISNUMBER(F18),F19-F18+1,"")</f>
        <v>212</v>
      </c>
      <c r="G20" s="45">
        <f t="shared" si="0"/>
        <v>14</v>
      </c>
      <c r="H20" s="45">
        <f t="shared" si="0"/>
        <v>11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>
        <v>36187</v>
      </c>
      <c r="J23" s="20">
        <v>36189</v>
      </c>
      <c r="K23" s="20" t="s">
        <v>110</v>
      </c>
      <c r="L23" s="190" t="s">
        <v>217</v>
      </c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>
        <v>36190</v>
      </c>
      <c r="J24" s="80">
        <v>36191</v>
      </c>
      <c r="K24" s="80" t="s">
        <v>111</v>
      </c>
      <c r="L24" s="190" t="s">
        <v>218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>
        <v>36192</v>
      </c>
      <c r="J25" s="20"/>
      <c r="K25" s="20" t="s">
        <v>109</v>
      </c>
      <c r="L25" s="190" t="s">
        <v>219</v>
      </c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0.21805555555555556</v>
      </c>
      <c r="F30" s="126"/>
      <c r="G30" s="126"/>
      <c r="H30" s="126"/>
      <c r="I30" s="126"/>
      <c r="J30" s="126"/>
      <c r="K30" s="126"/>
      <c r="L30" s="127"/>
      <c r="M30" s="119">
        <f>SUM(C30:L30)</f>
        <v>0.3013888888888889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0.11527777777777777</v>
      </c>
      <c r="E31" s="32">
        <v>0.21805555555555556</v>
      </c>
      <c r="F31" s="32"/>
      <c r="G31" s="32"/>
      <c r="H31" s="32"/>
      <c r="I31" s="32"/>
      <c r="J31" s="32"/>
      <c r="K31" s="32"/>
      <c r="L31" s="117">
        <v>0.024305555555555556</v>
      </c>
      <c r="M31" s="120">
        <f>SUM(C31:L31)</f>
        <v>0.3576388888888889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9"/>
      <c r="M34" s="48"/>
      <c r="N34" s="11"/>
    </row>
    <row r="35" spans="1:14" s="2" customFormat="1" ht="19.5" customHeight="1">
      <c r="A35" s="11"/>
      <c r="B35" s="226" t="s">
        <v>178</v>
      </c>
      <c r="C35" s="196" t="s">
        <v>211</v>
      </c>
      <c r="D35" s="197"/>
      <c r="E35" s="196" t="s">
        <v>204</v>
      </c>
      <c r="F35" s="197"/>
      <c r="G35" s="196" t="s">
        <v>205</v>
      </c>
      <c r="H35" s="197"/>
      <c r="I35" s="196" t="s">
        <v>206</v>
      </c>
      <c r="J35" s="197"/>
      <c r="K35" s="196" t="s">
        <v>208</v>
      </c>
      <c r="L35" s="197"/>
      <c r="M35" s="196" t="s">
        <v>210</v>
      </c>
      <c r="N35" s="197"/>
    </row>
    <row r="36" spans="1:14" s="2" customFormat="1" ht="19.5" customHeight="1">
      <c r="A36" s="11"/>
      <c r="B36" s="227"/>
      <c r="C36" s="196" t="s">
        <v>212</v>
      </c>
      <c r="D36" s="197"/>
      <c r="E36" s="196" t="s">
        <v>213</v>
      </c>
      <c r="F36" s="197"/>
      <c r="G36" s="196" t="s">
        <v>214</v>
      </c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201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207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-157.1</v>
      </c>
      <c r="D57" s="56">
        <v>-156.9</v>
      </c>
      <c r="E57" s="98" t="s">
        <v>64</v>
      </c>
      <c r="F57" s="56">
        <v>25.7</v>
      </c>
      <c r="G57" s="56">
        <v>24.7</v>
      </c>
      <c r="H57" s="99" t="s">
        <v>95</v>
      </c>
      <c r="I57" s="146">
        <v>1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-153.8</v>
      </c>
      <c r="D58" s="56">
        <v>-153.8</v>
      </c>
      <c r="E58" s="99" t="s">
        <v>169</v>
      </c>
      <c r="F58" s="146">
        <v>29</v>
      </c>
      <c r="G58" s="146">
        <v>31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-207.4</v>
      </c>
      <c r="D59" s="56">
        <v>-207.6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-107.4</v>
      </c>
      <c r="D60" s="56">
        <v>-107.8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28.4</v>
      </c>
      <c r="D61" s="56">
        <v>27.9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25.1</v>
      </c>
      <c r="D62" s="56">
        <v>24.6</v>
      </c>
      <c r="E62" s="99" t="s">
        <v>166</v>
      </c>
      <c r="F62" s="58">
        <v>270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22.5</v>
      </c>
      <c r="D63" s="56">
        <v>21.9</v>
      </c>
      <c r="E63" s="99" t="s">
        <v>184</v>
      </c>
      <c r="F63" s="60">
        <v>4.6</v>
      </c>
      <c r="G63" s="62">
        <v>4.4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22</v>
      </c>
      <c r="D64" s="56">
        <v>21.4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2.06E-05</v>
      </c>
      <c r="D65" s="61">
        <v>2.08E-05</v>
      </c>
      <c r="E65" s="98" t="s">
        <v>77</v>
      </c>
      <c r="F65" s="56">
        <v>16.6</v>
      </c>
      <c r="G65" s="62">
        <v>14.6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50.4</v>
      </c>
      <c r="G66" s="144">
        <v>72</v>
      </c>
      <c r="H66" s="104" t="s">
        <v>98</v>
      </c>
      <c r="I66" s="147" t="s">
        <v>196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4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197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9" t="s">
        <v>216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2018-11-14T18:43:58Z</dcterms:modified>
  <cp:category/>
  <cp:version/>
  <cp:contentType/>
  <cp:contentStatus/>
</cp:coreProperties>
</file>