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<sst xmlns="http://schemas.openxmlformats.org/spreadsheetml/2006/main" count="225" uniqueCount="213">
  <si>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</si>
  <si>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</si>
  <si>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</si>
  <si>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</si>
  <si>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</si>
  <si>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</si>
  <si>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</si>
  <si>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</si>
  <si>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</si>
  <si>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</si>
  <si>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</si>
  <si>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</si>
  <si>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</si>
  <si>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</si>
  <si>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</si>
  <si>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</si>
  <si>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</si>
  <si>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</si>
  <si>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</si>
  <si>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</si>
  <si>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</si>
  <si>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</si>
  <si>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</si>
  <si>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</si>
  <si>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</si>
  <si>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</si>
  <si>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</si>
  <si>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</si>
  <si>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</si>
  <si>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</si>
  <si>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</si>
  <si>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</si>
  <si>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</si>
  <si>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</si>
  <si>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</si>
  <si>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</si>
  <si>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</si>
  <si>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</si>
  <si>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</si>
  <si>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</si>
  <si>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</si>
  <si>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</si>
  <si>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</si>
  <si>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</si>
  <si>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</si>
  <si>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</si>
  <si>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</si>
  <si>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</si>
  <si>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</si>
  <si>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</si>
  <si>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</si>
  <si>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</si>
  <si>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</si>
  <si>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</si>
  <si>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</si>
  <si>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</si>
  <si>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</si>
  <si>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</si>
  <si>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</si>
  <si>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</si>
  <si>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</si>
  <si>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</si>
  <si>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</si>
  <si>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</si>
  <si>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</si>
  <si>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</si>
  <si>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</si>
  <si>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</si>
  <si>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</si>
  <si>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</si>
  <si>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</si>
  <si>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</si>
  <si>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</si>
  <si>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</si>
  <si>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</si>
  <si>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</si>
  <si>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</si>
  <si>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</si>
  <si>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</si>
  <si>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</si>
  <si>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</si>
  <si>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</si>
  <si>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</si>
  <si>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</si>
  <si>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</si>
  <si>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</si>
  <si>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</si>
  <si>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</si>
  <si>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</si>
  <si>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</si>
  <si>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</si>
  <si>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</si>
  <si>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</si>
  <si>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</si>
  <si>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</si>
  <si>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</si>
  <si>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</si>
  <si>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</si>
  <si>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</si>
  <si>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</si>
  <si>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</si>
  <si>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</si>
  <si>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</si>
  <si>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</si>
  <si>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</si>
  <si>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</si>
  <si>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</si>
  <si>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</si>
  <si>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</si>
  <si>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</si>
  <si>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</si>
  <si>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</si>
  <si>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</si>
  <si>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</si>
  <si>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</si>
  <si>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</si>
  <si>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</si>
  <si>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</si>
  <si>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</si>
  <si>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</si>
  <si>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</si>
  <si>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</si>
  <si>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</si>
  <si>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</si>
  <si>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</si>
  <si>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</si>
  <si>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</si>
  <si>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</si>
  <si>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</si>
  <si>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</si>
  <si>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</si>
  <si>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</si>
  <si>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</si>
  <si>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</si>
  <si>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</si>
  <si>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</si>
  <si>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</si>
  <si>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</si>
  <si>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</si>
  <si>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</si>
  <si>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</si>
  <si>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</si>
  <si>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</si>
  <si>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</si>
  <si>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</si>
  <si>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</si>
  <si>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</si>
  <si>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</si>
  <si>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</si>
  <si>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</si>
  <si>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</si>
  <si>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</si>
  <si>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</si>
  <si>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</si>
  <si>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</si>
  <si>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</si>
  <si>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</si>
  <si>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</si>
  <si>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</si>
  <si>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</si>
  <si>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</si>
  <si>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</si>
  <si>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</si>
  <si>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</si>
  <si>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</si>
  <si>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</si>
  <si>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</si>
  <si>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</si>
  <si>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</si>
  <si>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</si>
  <si>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</si>
  <si>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</si>
  <si>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</si>
  <si>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</si>
  <si>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</si>
  <si>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</si>
  <si>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</si>
  <si>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</si>
  <si>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</si>
  <si>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</si>
  <si>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</si>
  <si>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</si>
  <si>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</si>
  <si>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</si>
  <si>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</si>
  <si>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</si>
  <si>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</si>
  <si>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</si>
  <si>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</si>
  <si>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</si>
  <si>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</si>
  <si>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</si>
  <si>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</si>
  <si>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</si>
  <si>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</si>
  <si>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</si>
  <si>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OFF</t>
  </si>
  <si>
    <t>방풍막 연결 해제</t>
  </si>
  <si>
    <t>관측후 N2가스 보관압력 : 0 psi</t>
  </si>
  <si>
    <t>SN</t>
  </si>
  <si>
    <t>NEO</t>
  </si>
  <si>
    <t>ALL</t>
  </si>
  <si>
    <t>구름으로 인해 저녁 flat 미촬영</t>
  </si>
  <si>
    <t>D_034325</t>
  </si>
  <si>
    <t>SSE</t>
  </si>
  <si>
    <t>T_034348</t>
  </si>
  <si>
    <t>S_034430:N</t>
  </si>
  <si>
    <t>SSW</t>
  </si>
  <si>
    <t>S_034443:M</t>
  </si>
  <si>
    <t>S_034485:T</t>
  </si>
  <si>
    <t>구름으로 인해 관측 중지[17:04]/관측 재개[17:35]</t>
  </si>
  <si>
    <t>구름으로 인해 새벽 flat 미촬영</t>
  </si>
  <si>
    <t>S_034504:N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</si>
</sst>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8">
      <selection activeCell="B86" sqref="B86:N8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43407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94.0038684719536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0.41875</v>
      </c>
      <c r="D9" s="26">
        <v>1.3</v>
      </c>
      <c r="E9" s="26">
        <v>20.6</v>
      </c>
      <c r="F9" s="26">
        <v>39</v>
      </c>
      <c r="G9" s="27" t="s">
        <v>204</v>
      </c>
      <c r="H9" s="26">
        <v>0.9</v>
      </c>
      <c r="I9" s="28">
        <v>20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0.5993055555555555</v>
      </c>
      <c r="D10" s="26">
        <v>2.8</v>
      </c>
      <c r="E10" s="26">
        <v>17.3</v>
      </c>
      <c r="F10" s="26">
        <v>33</v>
      </c>
      <c r="G10" s="27" t="s">
        <v>207</v>
      </c>
      <c r="H10" s="26">
        <v>2.5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0.7374999999999999</v>
      </c>
      <c r="D11" s="33">
        <v>2.7</v>
      </c>
      <c r="E11" s="33">
        <v>15.9</v>
      </c>
      <c r="F11" s="33">
        <v>36</v>
      </c>
      <c r="G11" s="27" t="s">
        <v>204</v>
      </c>
      <c r="H11" s="33">
        <v>1.9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24.31875</v>
      </c>
      <c r="D12" s="37">
        <f>AVERAGE(D9:D11)</f>
        <v>2.2666666666666666</v>
      </c>
      <c r="E12" s="37">
        <f>AVERAGE(E9:E11)</f>
        <v>17.933333333333334</v>
      </c>
      <c r="F12" s="38">
        <f>AVERAGE(F9:F11)</f>
        <v>36</v>
      </c>
      <c r="G12" s="11"/>
      <c r="H12" s="39">
        <f>AVERAGE(H9:H11)</f>
        <v>1.7666666666666666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199</v>
      </c>
      <c r="F16" s="167" t="s">
        <v>200</v>
      </c>
      <c r="G16" s="167" t="s">
        <v>201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0.3840277777777778</v>
      </c>
      <c r="D17" s="25">
        <v>0.3847222222222222</v>
      </c>
      <c r="E17" s="25">
        <v>0.40625</v>
      </c>
      <c r="F17" s="25">
        <v>0.5013888888888889</v>
      </c>
      <c r="G17" s="25">
        <v>0.7694444444444444</v>
      </c>
      <c r="H17" s="25"/>
      <c r="I17" s="25"/>
      <c r="J17" s="25"/>
      <c r="K17" s="25"/>
      <c r="L17" s="25"/>
      <c r="M17" s="25"/>
      <c r="N17" s="25">
        <v>0.7729166666666667</v>
      </c>
    </row>
    <row r="18" spans="1:14" s="2" customFormat="1" ht="13.5" customHeight="1">
      <c r="A18" s="11"/>
      <c r="B18" s="64" t="s">
        <v>12</v>
      </c>
      <c r="C18" s="44">
        <v>34319</v>
      </c>
      <c r="D18" s="43">
        <v>34320</v>
      </c>
      <c r="E18" s="43">
        <v>34325</v>
      </c>
      <c r="F18" s="43">
        <v>34388</v>
      </c>
      <c r="G18" s="43">
        <v>34512</v>
      </c>
      <c r="H18" s="43"/>
      <c r="I18" s="43"/>
      <c r="J18" s="43"/>
      <c r="K18" s="43"/>
      <c r="L18" s="43"/>
      <c r="M18" s="43"/>
      <c r="N18" s="43">
        <v>34517</v>
      </c>
    </row>
    <row r="19" spans="1:14" s="2" customFormat="1" ht="13.5" customHeight="1" thickBot="1">
      <c r="A19" s="11"/>
      <c r="B19" s="65" t="s">
        <v>13</v>
      </c>
      <c r="C19" s="137"/>
      <c r="D19" s="44">
        <v>34324</v>
      </c>
      <c r="E19" s="44">
        <v>34387</v>
      </c>
      <c r="F19" s="44">
        <v>34511</v>
      </c>
      <c r="G19" s="44">
        <v>34516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63</v>
      </c>
      <c r="F20" s="45">
        <f>IF(ISNUMBER(F18),F19-F18+1,"")</f>
        <v>124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0.2354166666666667</v>
      </c>
      <c r="F30" s="126"/>
      <c r="G30" s="126"/>
      <c r="H30" s="126"/>
      <c r="I30" s="126"/>
      <c r="J30" s="126"/>
      <c r="K30" s="126"/>
      <c r="L30" s="127"/>
      <c r="M30" s="119">
        <f>SUM(C30:L30)</f>
        <v>0.31875000000000003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0.09513888888888888</v>
      </c>
      <c r="E31" s="32">
        <v>0.2638888888888889</v>
      </c>
      <c r="F31" s="32"/>
      <c r="G31" s="32"/>
      <c r="H31" s="32"/>
      <c r="I31" s="32"/>
      <c r="J31" s="32"/>
      <c r="K31" s="32"/>
      <c r="L31" s="117"/>
      <c r="M31" s="120">
        <f>SUM(C31:L31)</f>
        <v>0.3590277777777778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>
        <v>0.02152777777777778</v>
      </c>
      <c r="F32" s="133"/>
      <c r="G32" s="133"/>
      <c r="H32" s="133"/>
      <c r="I32" s="133"/>
      <c r="J32" s="133"/>
      <c r="K32" s="133"/>
      <c r="L32" s="134"/>
      <c r="M32" s="135">
        <f>SUM(C32:L32)</f>
        <v>0.02152777777777778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203</v>
      </c>
      <c r="D35" s="197"/>
      <c r="E35" s="196" t="s">
        <v>205</v>
      </c>
      <c r="F35" s="197"/>
      <c r="G35" s="196" t="s">
        <v>206</v>
      </c>
      <c r="H35" s="197"/>
      <c r="I35" s="196" t="s">
        <v>208</v>
      </c>
      <c r="J35" s="197"/>
      <c r="K35" s="196" t="s">
        <v>209</v>
      </c>
      <c r="L35" s="197"/>
      <c r="M35" s="196" t="s">
        <v>212</v>
      </c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210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-156.1</v>
      </c>
      <c r="D57" s="56">
        <v>-156.4</v>
      </c>
      <c r="E57" s="98" t="s">
        <v>64</v>
      </c>
      <c r="F57" s="56">
        <v>23.6</v>
      </c>
      <c r="G57" s="56">
        <v>24.1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-152.8</v>
      </c>
      <c r="D58" s="56">
        <v>-153.4</v>
      </c>
      <c r="E58" s="99" t="s">
        <v>169</v>
      </c>
      <c r="F58" s="146">
        <v>35</v>
      </c>
      <c r="G58" s="146">
        <v>15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-207.4</v>
      </c>
      <c r="D59" s="56">
        <v>-207.6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-106.5</v>
      </c>
      <c r="D60" s="56">
        <v>-107.6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32.5</v>
      </c>
      <c r="D61" s="56">
        <v>28.3</v>
      </c>
      <c r="E61" s="99" t="s">
        <v>164</v>
      </c>
      <c r="F61" s="58">
        <v>50</v>
      </c>
      <c r="G61" s="58">
        <v>60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29.2</v>
      </c>
      <c r="D62" s="56">
        <v>25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26.7</v>
      </c>
      <c r="D63" s="56">
        <v>22.4</v>
      </c>
      <c r="E63" s="99" t="s">
        <v>184</v>
      </c>
      <c r="F63" s="60">
        <v>4.4</v>
      </c>
      <c r="G63" s="62">
        <v>4.4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26.2</v>
      </c>
      <c r="D64" s="56">
        <v>21.9</v>
      </c>
      <c r="E64" s="99" t="s">
        <v>185</v>
      </c>
      <c r="F64" s="60">
        <v>0</v>
      </c>
      <c r="G64" s="62">
        <v>0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1.97E-05</v>
      </c>
      <c r="D65" s="61">
        <v>1.96E-05</v>
      </c>
      <c r="E65" s="98" t="s">
        <v>77</v>
      </c>
      <c r="F65" s="56">
        <v>20.6</v>
      </c>
      <c r="G65" s="62">
        <v>15.3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41.5</v>
      </c>
      <c r="G66" s="144">
        <v>40.6</v>
      </c>
      <c r="H66" s="104" t="s">
        <v>98</v>
      </c>
      <c r="I66" s="147" t="s">
        <v>196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4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197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9" t="s">
        <v>198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2018-11-03T18:39:00Z</dcterms:modified>
  <cp:category/>
  <cp:version/>
  <cp:contentType/>
  <cp:contentStatus/>
</cp:coreProperties>
</file>