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<sst xmlns="http://schemas.openxmlformats.org/spreadsheetml/2006/main" count="229" uniqueCount="217">
  <si>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</si>
  <si>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</si>
  <si>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</si>
  <si>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</si>
  <si>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</si>
  <si>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</si>
  <si>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</si>
  <si>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</si>
  <si>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</si>
  <si>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</si>
  <si>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</si>
  <si>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</si>
  <si>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</si>
  <si>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</si>
  <si>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</si>
  <si>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</si>
  <si>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</si>
  <si>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</si>
  <si>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</si>
  <si>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</si>
  <si>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</si>
  <si>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</si>
  <si>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</si>
  <si>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</si>
  <si>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</si>
  <si>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</si>
  <si>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</si>
  <si>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</si>
  <si>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</si>
  <si>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</si>
  <si>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</si>
  <si>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</si>
  <si>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</si>
  <si>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</si>
  <si>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</si>
  <si>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</si>
  <si>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</si>
  <si>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</si>
  <si>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</si>
  <si>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</si>
  <si>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</si>
  <si>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</si>
  <si>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</si>
  <si>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</si>
  <si>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</si>
  <si>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</si>
  <si>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</si>
  <si>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</si>
  <si>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</si>
  <si>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</si>
  <si>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</si>
  <si>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</si>
  <si>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</si>
  <si>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</si>
  <si>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</si>
  <si>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</si>
  <si>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</si>
  <si>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</si>
  <si>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</si>
  <si>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</si>
  <si>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</si>
  <si>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</si>
  <si>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</si>
  <si>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</si>
  <si>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</si>
  <si>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</si>
  <si>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</si>
  <si>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</si>
  <si>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</si>
  <si>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</si>
  <si>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</si>
  <si>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</si>
  <si>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</si>
  <si>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</si>
  <si>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</si>
  <si>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</si>
  <si>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</si>
  <si>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</si>
  <si>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</si>
  <si>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</si>
  <si>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</si>
  <si>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</si>
  <si>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</si>
  <si>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</si>
  <si>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</si>
  <si>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</si>
  <si>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</si>
  <si>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</si>
  <si>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</si>
  <si>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</si>
  <si>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</si>
  <si>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</si>
  <si>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</si>
  <si>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</si>
  <si>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</si>
  <si>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</si>
  <si>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</si>
  <si>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</si>
  <si>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</si>
  <si>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</si>
  <si>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</si>
  <si>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</si>
  <si>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</si>
  <si>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</si>
  <si>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</si>
  <si>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</si>
  <si>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</si>
  <si>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</si>
  <si>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</si>
  <si>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</si>
  <si>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</si>
  <si>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</si>
  <si>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</si>
  <si>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</si>
  <si>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</si>
  <si>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</si>
  <si>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</si>
  <si>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</si>
  <si>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</si>
  <si>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</si>
  <si>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</si>
  <si>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</si>
  <si>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</si>
  <si>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</si>
  <si>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</si>
  <si>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</si>
  <si>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</si>
  <si>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</si>
  <si>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</si>
  <si>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</si>
  <si>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</si>
  <si>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</si>
  <si>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</si>
  <si>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</si>
  <si>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</si>
  <si>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</si>
  <si>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</si>
  <si>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</si>
  <si>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</si>
  <si>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</si>
  <si>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</si>
  <si>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</si>
  <si>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</si>
  <si>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</si>
  <si>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</si>
  <si>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</si>
  <si>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</si>
  <si>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</si>
  <si>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</si>
  <si>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</si>
  <si>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</si>
  <si>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</si>
  <si>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</si>
  <si>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</si>
  <si>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</si>
  <si>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</si>
  <si>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</si>
  <si>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</si>
  <si>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</si>
  <si>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</si>
  <si>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</si>
  <si>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</si>
  <si>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</si>
  <si>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</si>
  <si>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</si>
  <si>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</si>
  <si>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</si>
  <si>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</si>
  <si>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</si>
  <si>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</si>
  <si>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</si>
  <si>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</si>
  <si>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</si>
  <si>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</si>
  <si>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</si>
  <si>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</si>
  <si>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</si>
  <si>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</si>
  <si>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</si>
  <si>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</si>
  <si>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</si>
  <si>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</si>
  <si>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</si>
  <si>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</si>
  <si>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</si>
  <si>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</si>
  <si>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</si>
  <si>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</si>
  <si>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</si>
  <si>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</si>
  <si>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</si>
  <si>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</si>
  <si>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</si>
  <si>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</si>
  <si>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</si>
  <si>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</si>
  <si>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고승원</t>
  </si>
  <si>
    <t>S_026980:M</t>
  </si>
  <si>
    <t>last target 598</t>
  </si>
  <si>
    <t>S_027043:N</t>
  </si>
  <si>
    <t>S_027119:T</t>
  </si>
  <si>
    <t>S_027121:M</t>
  </si>
  <si>
    <t>027156-027157 N.ic Crashed, N영상 미출력</t>
  </si>
  <si>
    <t>E</t>
  </si>
  <si>
    <t>S</t>
  </si>
  <si>
    <t>027181 ICS Crashed, 전체영상 미출력</t>
  </si>
  <si>
    <t>NEO</t>
  </si>
  <si>
    <t>ALL</t>
  </si>
  <si>
    <t>30s/21K,40s/22K,40s/16K</t>
  </si>
  <si>
    <t>20s/40K,20s/25K,30s/26K,40s/23K</t>
  </si>
  <si>
    <t>40s/22K,40s/27K,30s/31K,20s/29K,20s/19K.</t>
  </si>
  <si>
    <t>027269-027273 대상이름 오입력(BIAS 영상).</t>
  </si>
  <si>
    <t>027269-027279 PROJID 오입력(NEO -&gt; ALL)</t>
  </si>
  <si>
    <t>S_027217:T</t>
  </si>
  <si>
    <t>30s/17K,20s/29K</t>
  </si>
  <si>
    <t>관측후 LN2 보관압력 : 1300 psi</t>
  </si>
  <si>
    <t>관측후 dry air flow 조정 : 1.1 -&gt; 1.5 SC로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</si>
</sst>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G63" sqref="G6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43363</v>
      </c>
      <c r="D3" s="233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0.3923611111111111</v>
      </c>
      <c r="D9" s="26">
        <v>2</v>
      </c>
      <c r="E9" s="26">
        <v>8</v>
      </c>
      <c r="F9" s="26">
        <v>34</v>
      </c>
      <c r="G9" s="27" t="s">
        <v>204</v>
      </c>
      <c r="H9" s="26">
        <v>3.6</v>
      </c>
      <c r="I9" s="28">
        <v>88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1.8</v>
      </c>
      <c r="E10" s="26">
        <v>6.9</v>
      </c>
      <c r="F10" s="26">
        <v>40</v>
      </c>
      <c r="G10" s="27" t="s">
        <v>203</v>
      </c>
      <c r="H10" s="26">
        <v>1.9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0.7770833333333332</v>
      </c>
      <c r="D11" s="33">
        <v>2.2</v>
      </c>
      <c r="E11" s="33">
        <v>5.9</v>
      </c>
      <c r="F11" s="33">
        <v>47</v>
      </c>
      <c r="G11" s="27" t="s">
        <v>204</v>
      </c>
      <c r="H11" s="33">
        <v>3.9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24.384722222222223</v>
      </c>
      <c r="D12" s="37">
        <f>AVERAGE(D9:D11)</f>
        <v>2</v>
      </c>
      <c r="E12" s="37">
        <f>AVERAGE(E9:E11)</f>
        <v>6.933333333333334</v>
      </c>
      <c r="F12" s="38">
        <f>AVERAGE(F9:F11)</f>
        <v>40.333333333333336</v>
      </c>
      <c r="G12" s="11"/>
      <c r="H12" s="39">
        <f>AVERAGE(H9:H11)</f>
        <v>3.1333333333333333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206</v>
      </c>
      <c r="G16" s="167" t="s">
        <v>207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0.3423611111111111</v>
      </c>
      <c r="D17" s="25">
        <v>0.34375</v>
      </c>
      <c r="E17" s="25">
        <v>0.37152777777777773</v>
      </c>
      <c r="F17" s="25">
        <v>0.5361111111111111</v>
      </c>
      <c r="G17" s="25">
        <v>0.7916666666666666</v>
      </c>
      <c r="H17" s="25"/>
      <c r="I17" s="25"/>
      <c r="J17" s="25"/>
      <c r="K17" s="25"/>
      <c r="L17" s="25"/>
      <c r="M17" s="25"/>
      <c r="N17" s="25">
        <v>0.8180555555555555</v>
      </c>
    </row>
    <row r="18" spans="1:14" s="2" customFormat="1" ht="13.5" customHeight="1">
      <c r="A18" s="11"/>
      <c r="B18" s="64" t="s">
        <v>12</v>
      </c>
      <c r="C18" s="44">
        <v>26976</v>
      </c>
      <c r="D18" s="43">
        <v>26977</v>
      </c>
      <c r="E18" s="43">
        <v>26989</v>
      </c>
      <c r="F18" s="43">
        <v>27099</v>
      </c>
      <c r="G18" s="43">
        <v>27269</v>
      </c>
      <c r="H18" s="43"/>
      <c r="I18" s="43"/>
      <c r="J18" s="43"/>
      <c r="K18" s="43"/>
      <c r="L18" s="43"/>
      <c r="M18" s="43"/>
      <c r="N18" s="43">
        <v>27282</v>
      </c>
    </row>
    <row r="19" spans="1:14" s="2" customFormat="1" ht="13.5" customHeight="1" thickBot="1">
      <c r="A19" s="11"/>
      <c r="B19" s="65" t="s">
        <v>13</v>
      </c>
      <c r="C19" s="137"/>
      <c r="D19" s="44">
        <v>26988</v>
      </c>
      <c r="E19" s="44">
        <v>27098</v>
      </c>
      <c r="F19" s="44">
        <v>27268</v>
      </c>
      <c r="G19" s="44">
        <v>27281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12</v>
      </c>
      <c r="E20" s="45">
        <f>IF(ISNUMBER(E18),E19-E18+1,"")</f>
        <v>110</v>
      </c>
      <c r="F20" s="45">
        <f>IF(ISNUMBER(F18),F19-F18+1,"")</f>
        <v>170</v>
      </c>
      <c r="G20" s="45">
        <f t="shared" si="0"/>
        <v>13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>
        <v>26982</v>
      </c>
      <c r="D23" s="165">
        <v>26985</v>
      </c>
      <c r="E23" s="20" t="s">
        <v>108</v>
      </c>
      <c r="F23" s="190" t="s">
        <v>209</v>
      </c>
      <c r="G23" s="191"/>
      <c r="H23" s="194"/>
      <c r="I23" s="81">
        <v>27274</v>
      </c>
      <c r="J23" s="20">
        <v>27278</v>
      </c>
      <c r="K23" s="20" t="s">
        <v>110</v>
      </c>
      <c r="L23" s="190" t="s">
        <v>210</v>
      </c>
      <c r="M23" s="191"/>
      <c r="N23" s="192"/>
    </row>
    <row r="24" spans="1:14" s="2" customFormat="1" ht="18.75" customHeight="1">
      <c r="A24" s="11"/>
      <c r="B24" s="216"/>
      <c r="C24" s="166"/>
      <c r="D24" s="166"/>
      <c r="E24" s="79" t="s">
        <v>109</v>
      </c>
      <c r="F24" s="190"/>
      <c r="G24" s="191"/>
      <c r="H24" s="194"/>
      <c r="I24" s="82"/>
      <c r="J24" s="80"/>
      <c r="K24" s="80" t="s">
        <v>111</v>
      </c>
      <c r="L24" s="190"/>
      <c r="M24" s="191"/>
      <c r="N24" s="192"/>
    </row>
    <row r="25" spans="1:14" s="2" customFormat="1" ht="18.75" customHeight="1">
      <c r="A25" s="11" t="s">
        <v>107</v>
      </c>
      <c r="B25" s="216"/>
      <c r="C25" s="165">
        <v>26986</v>
      </c>
      <c r="D25" s="165">
        <v>26988</v>
      </c>
      <c r="E25" s="20" t="s">
        <v>106</v>
      </c>
      <c r="F25" s="190" t="s">
        <v>208</v>
      </c>
      <c r="G25" s="191"/>
      <c r="H25" s="194"/>
      <c r="I25" s="81">
        <v>27279</v>
      </c>
      <c r="J25" s="20">
        <v>27280</v>
      </c>
      <c r="K25" s="20" t="s">
        <v>109</v>
      </c>
      <c r="L25" s="190" t="s">
        <v>214</v>
      </c>
      <c r="M25" s="191"/>
      <c r="N25" s="192"/>
    </row>
    <row r="26" spans="1:14" s="2" customFormat="1" ht="18.75" customHeight="1">
      <c r="A26" s="11"/>
      <c r="B26" s="217"/>
      <c r="C26" s="165"/>
      <c r="D26" s="165"/>
      <c r="E26" s="169" t="s">
        <v>104</v>
      </c>
      <c r="F26" s="190"/>
      <c r="G26" s="191"/>
      <c r="H26" s="194"/>
      <c r="I26" s="81"/>
      <c r="J26" s="20"/>
      <c r="K26" s="20" t="s">
        <v>105</v>
      </c>
      <c r="L26" s="190"/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0.14652777777777778</v>
      </c>
      <c r="D30" s="126"/>
      <c r="E30" s="126">
        <v>0.2388888888888889</v>
      </c>
      <c r="F30" s="126"/>
      <c r="G30" s="126"/>
      <c r="H30" s="126"/>
      <c r="I30" s="126"/>
      <c r="J30" s="126"/>
      <c r="K30" s="126"/>
      <c r="L30" s="127"/>
      <c r="M30" s="119">
        <f>SUM(C30:L30)</f>
        <v>0.3854166666666667</v>
      </c>
      <c r="N30" s="128"/>
    </row>
    <row r="31" spans="1:14" s="2" customFormat="1" ht="13.5" customHeight="1">
      <c r="A31" s="11"/>
      <c r="B31" s="108" t="s">
        <v>41</v>
      </c>
      <c r="C31" s="116">
        <v>0.16458333333333333</v>
      </c>
      <c r="D31" s="32"/>
      <c r="E31" s="32">
        <v>0.2555555555555556</v>
      </c>
      <c r="F31" s="32"/>
      <c r="G31" s="32"/>
      <c r="H31" s="32"/>
      <c r="I31" s="32"/>
      <c r="J31" s="32"/>
      <c r="K31" s="32"/>
      <c r="L31" s="117"/>
      <c r="M31" s="120">
        <f>SUM(C31:L31)</f>
        <v>0.42013888888888895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178</v>
      </c>
      <c r="C35" s="196" t="s">
        <v>197</v>
      </c>
      <c r="D35" s="197"/>
      <c r="E35" s="196" t="s">
        <v>199</v>
      </c>
      <c r="F35" s="197"/>
      <c r="G35" s="196" t="s">
        <v>200</v>
      </c>
      <c r="H35" s="197"/>
      <c r="I35" s="196" t="s">
        <v>201</v>
      </c>
      <c r="J35" s="197"/>
      <c r="K35" s="196" t="s">
        <v>213</v>
      </c>
      <c r="L35" s="197"/>
      <c r="M35" s="196"/>
      <c r="N35" s="197"/>
    </row>
    <row r="36" spans="1:14" s="2" customFormat="1" ht="19.5" customHeight="1">
      <c r="A36" s="11"/>
      <c r="B36" s="227"/>
      <c r="C36" s="196"/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 t="s">
        <v>202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 t="s">
        <v>205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211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 t="s">
        <v>212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 t="s">
        <v>198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-156.5</v>
      </c>
      <c r="D57" s="56">
        <v>-159.3</v>
      </c>
      <c r="E57" s="98" t="s">
        <v>64</v>
      </c>
      <c r="F57" s="56">
        <v>23.5</v>
      </c>
      <c r="G57" s="56">
        <v>19.3</v>
      </c>
      <c r="H57" s="99" t="s">
        <v>95</v>
      </c>
      <c r="I57" s="146">
        <v>0</v>
      </c>
      <c r="J57" s="57" t="s">
        <v>180</v>
      </c>
      <c r="K57" s="209" t="s">
        <v>187</v>
      </c>
      <c r="L57" s="210"/>
      <c r="M57" s="209" t="s">
        <v>188</v>
      </c>
      <c r="N57" s="211"/>
      <c r="O57" s="7"/>
    </row>
    <row r="58" spans="2:15" s="52" customFormat="1" ht="22.5" customHeight="1">
      <c r="B58" s="100" t="s">
        <v>65</v>
      </c>
      <c r="C58" s="56">
        <v>-153.3</v>
      </c>
      <c r="D58" s="56">
        <v>-156.3</v>
      </c>
      <c r="E58" s="99" t="s">
        <v>169</v>
      </c>
      <c r="F58" s="146">
        <v>10</v>
      </c>
      <c r="G58" s="146">
        <v>10</v>
      </c>
      <c r="H58" s="99" t="s">
        <v>183</v>
      </c>
      <c r="I58" s="146">
        <v>0</v>
      </c>
      <c r="J58" s="57" t="s">
        <v>181</v>
      </c>
      <c r="K58" s="209" t="s">
        <v>189</v>
      </c>
      <c r="L58" s="210"/>
      <c r="M58" s="209" t="s">
        <v>189</v>
      </c>
      <c r="N58" s="211"/>
      <c r="O58" s="7"/>
    </row>
    <row r="59" spans="2:15" s="52" customFormat="1" ht="22.5" customHeight="1">
      <c r="B59" s="100" t="s">
        <v>66</v>
      </c>
      <c r="C59" s="56">
        <v>-207.7</v>
      </c>
      <c r="D59" s="56">
        <v>-208.4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190</v>
      </c>
      <c r="L59" s="210"/>
      <c r="M59" s="209" t="s">
        <v>191</v>
      </c>
      <c r="N59" s="211"/>
      <c r="O59" s="7"/>
    </row>
    <row r="60" spans="2:15" s="52" customFormat="1" ht="22.5" customHeight="1">
      <c r="B60" s="100" t="s">
        <v>67</v>
      </c>
      <c r="C60" s="56">
        <v>-107.6</v>
      </c>
      <c r="D60" s="56">
        <v>-111.3</v>
      </c>
      <c r="E60" s="99" t="s">
        <v>163</v>
      </c>
      <c r="F60" s="58">
        <v>50</v>
      </c>
      <c r="G60" s="58">
        <v>50</v>
      </c>
      <c r="H60" s="99" t="s">
        <v>96</v>
      </c>
      <c r="I60" s="146">
        <v>0</v>
      </c>
      <c r="J60" s="57" t="s">
        <v>68</v>
      </c>
      <c r="K60" s="209" t="s">
        <v>190</v>
      </c>
      <c r="L60" s="210"/>
      <c r="M60" s="209" t="s">
        <v>192</v>
      </c>
      <c r="N60" s="211"/>
      <c r="O60" s="7"/>
    </row>
    <row r="61" spans="2:15" s="52" customFormat="1" ht="22.5" customHeight="1">
      <c r="B61" s="100" t="s">
        <v>69</v>
      </c>
      <c r="C61" s="56">
        <v>24.2</v>
      </c>
      <c r="D61" s="56">
        <v>20.2</v>
      </c>
      <c r="E61" s="99" t="s">
        <v>164</v>
      </c>
      <c r="F61" s="58">
        <v>55</v>
      </c>
      <c r="G61" s="58">
        <v>55</v>
      </c>
      <c r="H61" s="98" t="s">
        <v>70</v>
      </c>
      <c r="I61" s="148">
        <v>2</v>
      </c>
      <c r="J61" s="212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20.6</v>
      </c>
      <c r="D62" s="56">
        <v>17</v>
      </c>
      <c r="E62" s="99" t="s">
        <v>166</v>
      </c>
      <c r="F62" s="58">
        <v>260</v>
      </c>
      <c r="G62" s="58">
        <v>255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17.6</v>
      </c>
      <c r="D63" s="56">
        <v>14.2</v>
      </c>
      <c r="E63" s="99" t="s">
        <v>184</v>
      </c>
      <c r="F63" s="60">
        <v>4.5</v>
      </c>
      <c r="G63" s="62">
        <v>4.5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17.2</v>
      </c>
      <c r="D64" s="56">
        <v>13.7</v>
      </c>
      <c r="E64" s="99" t="s">
        <v>185</v>
      </c>
      <c r="F64" s="60">
        <v>1.3</v>
      </c>
      <c r="G64" s="62">
        <v>1.1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1.53E-05</v>
      </c>
      <c r="D65" s="61">
        <v>1.46E-05</v>
      </c>
      <c r="E65" s="98" t="s">
        <v>77</v>
      </c>
      <c r="F65" s="56">
        <v>11</v>
      </c>
      <c r="G65" s="62">
        <v>8.5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38.4</v>
      </c>
      <c r="G66" s="144">
        <v>49.4</v>
      </c>
      <c r="H66" s="104" t="s">
        <v>98</v>
      </c>
      <c r="I66" s="147">
        <v>10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1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0</v>
      </c>
      <c r="N75" s="63"/>
      <c r="O75" s="9"/>
    </row>
    <row r="76" spans="2:15" s="52" customFormat="1" ht="18.75" customHeight="1">
      <c r="B76" s="182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147</v>
      </c>
      <c r="C78" s="178"/>
      <c r="D78" s="158">
        <v>0</v>
      </c>
      <c r="E78" s="178" t="s">
        <v>131</v>
      </c>
      <c r="F78" s="178"/>
      <c r="G78" s="158">
        <v>0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215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5" t="s">
        <v>216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52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2018-09-20T19:52:37Z</dcterms:modified>
  <cp:category/>
  <cp:version/>
  <cp:contentType/>
  <cp:contentStatus/>
</cp:coreProperties>
</file>