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<sst xmlns="http://schemas.openxmlformats.org/spreadsheetml/2006/main" count="232" uniqueCount="220">
  <si>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</si>
  <si>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</si>
  <si>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</si>
  <si>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</si>
  <si>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</si>
  <si>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</si>
  <si>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</si>
  <si>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</si>
  <si>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</si>
  <si>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</si>
  <si>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</si>
  <si>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</si>
  <si>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</si>
  <si>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</si>
  <si>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</si>
  <si>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</si>
  <si>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</si>
  <si>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</si>
  <si>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</si>
  <si>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</si>
  <si>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</si>
  <si>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</si>
  <si>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</si>
  <si>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</si>
  <si>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</si>
  <si>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</si>
  <si>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</si>
  <si>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</si>
  <si>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</si>
  <si>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</si>
  <si>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</si>
  <si>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</si>
  <si>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</si>
  <si>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</si>
  <si>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</si>
  <si>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</si>
  <si>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</si>
  <si>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</si>
  <si>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</si>
  <si>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</si>
  <si>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</si>
  <si>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</si>
  <si>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</si>
  <si>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</si>
  <si>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</si>
  <si>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</si>
  <si>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</si>
  <si>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</si>
  <si>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</si>
  <si>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</si>
  <si>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</si>
  <si>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</si>
  <si>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</si>
  <si>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</si>
  <si>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</si>
  <si>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</si>
  <si>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</si>
  <si>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</si>
  <si>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</si>
  <si>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</si>
  <si>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</si>
  <si>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</si>
  <si>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</si>
  <si>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</si>
  <si>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</si>
  <si>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</si>
  <si>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</si>
  <si>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</si>
  <si>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</si>
  <si>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</si>
  <si>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</si>
  <si>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</si>
  <si>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</si>
  <si>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</si>
  <si>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</si>
  <si>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</si>
  <si>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</si>
  <si>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</si>
  <si>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</si>
  <si>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</si>
  <si>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</si>
  <si>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</si>
  <si>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</si>
  <si>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</si>
  <si>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</si>
  <si>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</si>
  <si>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</si>
  <si>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</si>
  <si>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</si>
  <si>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</si>
  <si>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</si>
  <si>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</si>
  <si>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</si>
  <si>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</si>
  <si>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</si>
  <si>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</si>
  <si>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</si>
  <si>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</si>
  <si>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</si>
  <si>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</si>
  <si>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</si>
  <si>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</si>
  <si>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</si>
  <si>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</si>
  <si>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</si>
  <si>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</si>
  <si>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</si>
  <si>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</si>
  <si>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</si>
  <si>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</si>
  <si>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</si>
  <si>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</si>
  <si>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</si>
  <si>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</si>
  <si>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</si>
  <si>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</si>
  <si>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</si>
  <si>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</si>
  <si>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</si>
  <si>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</si>
  <si>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</si>
  <si>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</si>
  <si>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</si>
  <si>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</si>
  <si>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</si>
  <si>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</si>
  <si>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</si>
  <si>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</si>
  <si>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</si>
  <si>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</si>
  <si>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</si>
  <si>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</si>
  <si>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</si>
  <si>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</si>
  <si>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</si>
  <si>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</si>
  <si>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</si>
  <si>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</si>
  <si>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</si>
  <si>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</si>
  <si>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</si>
  <si>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</si>
  <si>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</si>
  <si>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</si>
  <si>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</si>
  <si>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</si>
  <si>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</si>
  <si>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</si>
  <si>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</si>
  <si>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</si>
  <si>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</si>
  <si>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</si>
  <si>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</si>
  <si>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</si>
  <si>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</si>
  <si>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</si>
  <si>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</si>
  <si>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</si>
  <si>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</si>
  <si>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</si>
  <si>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</si>
  <si>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</si>
  <si>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</si>
  <si>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</si>
  <si>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</si>
  <si>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</si>
  <si>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</si>
  <si>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</si>
  <si>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</si>
  <si>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</si>
  <si>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</si>
  <si>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</si>
  <si>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</si>
  <si>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</si>
  <si>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</si>
  <si>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</si>
  <si>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</si>
  <si>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</si>
  <si>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</si>
  <si>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</si>
  <si>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</si>
  <si>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</si>
  <si>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</si>
  <si>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</si>
  <si>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</si>
  <si>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</si>
  <si>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</si>
  <si>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</si>
  <si>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</si>
  <si>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</si>
  <si>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</si>
  <si>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</si>
  <si>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</si>
  <si>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</si>
  <si>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</si>
  <si>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</si>
  <si>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유성현</t>
  </si>
  <si>
    <t>DIR-NEO</t>
  </si>
  <si>
    <t>월령으로 인해 방풍막 연결 해제</t>
  </si>
  <si>
    <t>20s/26k</t>
  </si>
  <si>
    <t>air dryer 내부에서 바람 새는 소리 들림 전원 off후 관측 진행</t>
  </si>
  <si>
    <t>S_025129:T</t>
  </si>
  <si>
    <t>E_025135-025136</t>
  </si>
  <si>
    <t>E_025135-025136 ic spare crashed not saved</t>
  </si>
  <si>
    <t>WSW</t>
  </si>
  <si>
    <t>E_025179</t>
  </si>
  <si>
    <t>E_025179 ics crashed not saved</t>
  </si>
  <si>
    <t>T_025186</t>
  </si>
  <si>
    <t>S_025194:M</t>
  </si>
  <si>
    <t>S_025217:M</t>
  </si>
  <si>
    <t>last target 1685</t>
  </si>
  <si>
    <t>윈도우스크린 점검으로 인해 관측 중지[11:09]/관측재개[11:23]</t>
  </si>
  <si>
    <t>NW</t>
  </si>
  <si>
    <t>S_025266:T</t>
  </si>
  <si>
    <t>S_025356:M</t>
  </si>
  <si>
    <t>W</t>
  </si>
  <si>
    <t>윈도우스크린 점검으로 인해 관측 중지[13:19]/관측재개[13:29]</t>
  </si>
  <si>
    <t>40s/14k 30s/15k 30s/22k</t>
  </si>
  <si>
    <t>30s/25k 20s/25k 10s/18k</t>
  </si>
  <si>
    <t>air dryer 이상으로 저녁 flat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</si>
</sst>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C31">
      <selection activeCell="B45" sqref="B45:N4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43356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96.00665557404326</v>
      </c>
      <c r="M3" s="111" t="s">
        <v>45</v>
      </c>
      <c r="N3" s="143">
        <f>(M31-M33)/M31*100</f>
        <v>96.00665557404326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0.38819444444444445</v>
      </c>
      <c r="D9" s="26">
        <v>1</v>
      </c>
      <c r="E9" s="26">
        <v>14.9</v>
      </c>
      <c r="F9" s="26">
        <v>37.1</v>
      </c>
      <c r="G9" s="27" t="s">
        <v>204</v>
      </c>
      <c r="H9" s="26">
        <v>1.3</v>
      </c>
      <c r="I9" s="28">
        <v>18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0.5951388888888889</v>
      </c>
      <c r="D10" s="26">
        <v>1.2</v>
      </c>
      <c r="E10" s="26">
        <v>14.1</v>
      </c>
      <c r="F10" s="26">
        <v>33</v>
      </c>
      <c r="G10" s="27" t="s">
        <v>212</v>
      </c>
      <c r="H10" s="26">
        <v>0.5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0.7840277777777778</v>
      </c>
      <c r="D11" s="33">
        <v>1.2</v>
      </c>
      <c r="E11" s="33">
        <v>13.3</v>
      </c>
      <c r="F11" s="33">
        <v>27</v>
      </c>
      <c r="G11" s="27" t="s">
        <v>215</v>
      </c>
      <c r="H11" s="33">
        <v>1.1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24.395833333333332</v>
      </c>
      <c r="D12" s="37">
        <f>AVERAGE(D9:D11)</f>
        <v>1.1333333333333335</v>
      </c>
      <c r="E12" s="37">
        <f>AVERAGE(E9:E11)</f>
        <v>14.1</v>
      </c>
      <c r="F12" s="38">
        <f>AVERAGE(F9:F11)</f>
        <v>32.36666666666667</v>
      </c>
      <c r="G12" s="11"/>
      <c r="H12" s="39">
        <f>AVERAGE(H9:H11)</f>
        <v>0.9666666666666668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197</v>
      </c>
      <c r="G16" s="167" t="s">
        <v>194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0.33819444444444446</v>
      </c>
      <c r="D17" s="25">
        <v>0.33958333333333335</v>
      </c>
      <c r="E17" s="25">
        <v>0.4159722222222222</v>
      </c>
      <c r="F17" s="25">
        <v>0.5618055555555556</v>
      </c>
      <c r="G17" s="25">
        <v>0.8027777777777777</v>
      </c>
      <c r="H17" s="25"/>
      <c r="I17" s="25"/>
      <c r="J17" s="25"/>
      <c r="K17" s="25"/>
      <c r="L17" s="25"/>
      <c r="M17" s="25"/>
      <c r="N17" s="25">
        <v>0.8229166666666666</v>
      </c>
    </row>
    <row r="18" spans="1:14" s="2" customFormat="1" ht="13.5" customHeight="1">
      <c r="A18" s="11"/>
      <c r="B18" s="64" t="s">
        <v>12</v>
      </c>
      <c r="C18" s="44">
        <v>25120</v>
      </c>
      <c r="D18" s="43">
        <v>25121</v>
      </c>
      <c r="E18" s="43">
        <v>25127</v>
      </c>
      <c r="F18" s="43">
        <v>25241</v>
      </c>
      <c r="G18" s="43">
        <v>25388</v>
      </c>
      <c r="H18" s="43"/>
      <c r="I18" s="43"/>
      <c r="J18" s="43"/>
      <c r="K18" s="43"/>
      <c r="L18" s="43"/>
      <c r="M18" s="43"/>
      <c r="N18" s="43">
        <v>25399</v>
      </c>
    </row>
    <row r="19" spans="1:14" s="2" customFormat="1" ht="13.5" customHeight="1" thickBot="1">
      <c r="A19" s="11"/>
      <c r="B19" s="65" t="s">
        <v>13</v>
      </c>
      <c r="C19" s="137"/>
      <c r="D19" s="44">
        <v>25126</v>
      </c>
      <c r="E19" s="44">
        <v>25240</v>
      </c>
      <c r="F19" s="44">
        <v>25387</v>
      </c>
      <c r="G19" s="44">
        <v>25398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6</v>
      </c>
      <c r="E20" s="45">
        <f>IF(ISNUMBER(E18),E19-E18+1,"")</f>
        <v>114</v>
      </c>
      <c r="F20" s="45">
        <f>IF(ISNUMBER(F18),F19-F18+1,"")</f>
        <v>147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>
        <v>25126</v>
      </c>
      <c r="D24" s="166"/>
      <c r="E24" s="79" t="s">
        <v>109</v>
      </c>
      <c r="F24" s="190" t="s">
        <v>199</v>
      </c>
      <c r="G24" s="191"/>
      <c r="H24" s="194"/>
      <c r="I24" s="82">
        <v>25393</v>
      </c>
      <c r="J24" s="80">
        <v>25395</v>
      </c>
      <c r="K24" s="80" t="s">
        <v>111</v>
      </c>
      <c r="L24" s="190" t="s">
        <v>217</v>
      </c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/>
      <c r="D26" s="165"/>
      <c r="E26" s="169" t="s">
        <v>104</v>
      </c>
      <c r="F26" s="190"/>
      <c r="G26" s="191"/>
      <c r="H26" s="194"/>
      <c r="I26" s="81">
        <v>25396</v>
      </c>
      <c r="J26" s="20">
        <v>25398</v>
      </c>
      <c r="K26" s="20" t="s">
        <v>105</v>
      </c>
      <c r="L26" s="190" t="s">
        <v>218</v>
      </c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0.16944444444444443</v>
      </c>
      <c r="D30" s="126"/>
      <c r="E30" s="126"/>
      <c r="F30" s="126"/>
      <c r="G30" s="126"/>
      <c r="H30" s="126"/>
      <c r="I30" s="126"/>
      <c r="J30" s="126"/>
      <c r="K30" s="126"/>
      <c r="L30" s="127">
        <v>0.2263888888888889</v>
      </c>
      <c r="M30" s="119">
        <f>SUM(C30:L30)</f>
        <v>0.3958333333333333</v>
      </c>
      <c r="N30" s="128"/>
    </row>
    <row r="31" spans="1:14" s="2" customFormat="1" ht="13.5" customHeight="1">
      <c r="A31" s="11"/>
      <c r="B31" s="108" t="s">
        <v>41</v>
      </c>
      <c r="C31" s="116">
        <v>0.18333333333333335</v>
      </c>
      <c r="D31" s="32"/>
      <c r="E31" s="32">
        <v>0.2340277777777778</v>
      </c>
      <c r="F31" s="32"/>
      <c r="G31" s="32"/>
      <c r="H31" s="32"/>
      <c r="I31" s="32"/>
      <c r="J31" s="32"/>
      <c r="K31" s="32"/>
      <c r="L31" s="117"/>
      <c r="M31" s="120">
        <f>SUM(C31:L31)</f>
        <v>0.4173611111111112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>
        <v>0.012499999999999999</v>
      </c>
      <c r="D33" s="130"/>
      <c r="E33" s="130">
        <v>0.004166666666666667</v>
      </c>
      <c r="F33" s="130"/>
      <c r="G33" s="130"/>
      <c r="H33" s="130"/>
      <c r="I33" s="130"/>
      <c r="J33" s="130"/>
      <c r="K33" s="130"/>
      <c r="L33" s="131"/>
      <c r="M33" s="121">
        <f>SUM(C33:L33)</f>
        <v>0.016666666666666666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201</v>
      </c>
      <c r="D35" s="197"/>
      <c r="E35" s="196" t="s">
        <v>202</v>
      </c>
      <c r="F35" s="197"/>
      <c r="G35" s="196" t="s">
        <v>205</v>
      </c>
      <c r="H35" s="197"/>
      <c r="I35" s="196" t="s">
        <v>207</v>
      </c>
      <c r="J35" s="197"/>
      <c r="K35" s="196" t="s">
        <v>208</v>
      </c>
      <c r="L35" s="197"/>
      <c r="M35" s="196" t="s">
        <v>209</v>
      </c>
      <c r="N35" s="197"/>
    </row>
    <row r="36" spans="1:14" s="2" customFormat="1" ht="19.5" customHeight="1">
      <c r="A36" s="11"/>
      <c r="B36" s="227"/>
      <c r="C36" s="196" t="s">
        <v>213</v>
      </c>
      <c r="D36" s="197"/>
      <c r="E36" s="196" t="s">
        <v>214</v>
      </c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219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203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206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 t="s">
        <v>211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 t="s">
        <v>216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 t="s">
        <v>210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-156.4</v>
      </c>
      <c r="D57" s="56">
        <v>-157.1</v>
      </c>
      <c r="E57" s="98" t="s">
        <v>64</v>
      </c>
      <c r="F57" s="56">
        <v>24.4</v>
      </c>
      <c r="G57" s="56">
        <v>24.6</v>
      </c>
      <c r="H57" s="99" t="s">
        <v>95</v>
      </c>
      <c r="I57" s="146">
        <v>0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-153</v>
      </c>
      <c r="D58" s="56">
        <v>-154</v>
      </c>
      <c r="E58" s="99" t="s">
        <v>169</v>
      </c>
      <c r="F58" s="146">
        <v>20</v>
      </c>
      <c r="G58" s="146">
        <v>10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-207.8</v>
      </c>
      <c r="D59" s="56">
        <v>-208.6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-107.1</v>
      </c>
      <c r="D60" s="56">
        <v>-107.8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28.7</v>
      </c>
      <c r="D61" s="56">
        <v>25.7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2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25.2</v>
      </c>
      <c r="D62" s="56">
        <v>22.5</v>
      </c>
      <c r="E62" s="99" t="s">
        <v>166</v>
      </c>
      <c r="F62" s="58">
        <v>265</v>
      </c>
      <c r="G62" s="58">
        <v>265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22.6</v>
      </c>
      <c r="D63" s="56">
        <v>19.9</v>
      </c>
      <c r="E63" s="99" t="s">
        <v>184</v>
      </c>
      <c r="F63" s="60">
        <v>4.4</v>
      </c>
      <c r="G63" s="62">
        <v>4.6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22.1</v>
      </c>
      <c r="D64" s="56">
        <v>19.5</v>
      </c>
      <c r="E64" s="99" t="s">
        <v>185</v>
      </c>
      <c r="F64" s="60">
        <v>0</v>
      </c>
      <c r="G64" s="62">
        <v>0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1.38E-05</v>
      </c>
      <c r="D65" s="61">
        <v>1.37E-05</v>
      </c>
      <c r="E65" s="98" t="s">
        <v>77</v>
      </c>
      <c r="F65" s="56">
        <v>17.1</v>
      </c>
      <c r="G65" s="62">
        <v>12.1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41.8</v>
      </c>
      <c r="G66" s="144">
        <v>33.6</v>
      </c>
      <c r="H66" s="104" t="s">
        <v>98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1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198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200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2018-09-13T19:57:47Z</dcterms:modified>
  <cp:category/>
  <cp:version/>
  <cp:contentType/>
  <cp:contentStatus/>
</cp:coreProperties>
</file>