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<sst xmlns="http://schemas.openxmlformats.org/spreadsheetml/2006/main" count="231" uniqueCount="220">
  <si>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</si>
  <si>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</si>
  <si>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</si>
  <si>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</si>
  <si>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</si>
  <si>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</si>
  <si>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</si>
  <si>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</si>
  <si>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</si>
  <si>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</si>
  <si>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</si>
  <si>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</si>
  <si>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</si>
  <si>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</si>
  <si>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</si>
  <si>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</si>
  <si>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</si>
  <si>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</si>
  <si>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</si>
  <si>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</si>
  <si>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</si>
  <si>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</si>
  <si>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</si>
  <si>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</si>
  <si>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</si>
  <si>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</si>
  <si>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</si>
  <si>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</si>
  <si>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</si>
  <si>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</si>
  <si>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</si>
  <si>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</si>
  <si>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</si>
  <si>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</si>
  <si>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</si>
  <si>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</si>
  <si>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</si>
  <si>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</si>
  <si>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</si>
  <si>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</si>
  <si>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</si>
  <si>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</si>
  <si>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</si>
  <si>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</si>
  <si>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</si>
  <si>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</si>
  <si>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</si>
  <si>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</si>
  <si>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</si>
  <si>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</si>
  <si>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</si>
  <si>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</si>
  <si>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</si>
  <si>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</si>
  <si>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</si>
  <si>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</si>
  <si>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</si>
  <si>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</si>
  <si>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</si>
  <si>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</si>
  <si>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</si>
  <si>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</si>
  <si>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</si>
  <si>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</si>
  <si>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</si>
  <si>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</si>
  <si>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</si>
  <si>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</si>
  <si>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</si>
  <si>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</si>
  <si>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</si>
  <si>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</si>
  <si>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</si>
  <si>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</si>
  <si>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</si>
  <si>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</si>
  <si>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</si>
  <si>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</si>
  <si>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</si>
  <si>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</si>
  <si>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</si>
  <si>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</si>
  <si>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</si>
  <si>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</si>
  <si>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</si>
  <si>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</si>
  <si>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</si>
  <si>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</si>
  <si>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</si>
  <si>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</si>
  <si>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</si>
  <si>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</si>
  <si>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</si>
  <si>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</si>
  <si>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</si>
  <si>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</si>
  <si>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</si>
  <si>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</si>
  <si>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</si>
  <si>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</si>
  <si>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</si>
  <si>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</si>
  <si>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</si>
  <si>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</si>
  <si>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</si>
  <si>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</si>
  <si>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</si>
  <si>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</si>
  <si>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</si>
  <si>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</si>
  <si>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</si>
  <si>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</si>
  <si>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</si>
  <si>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</si>
  <si>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</si>
  <si>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</si>
  <si>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</si>
  <si>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</si>
  <si>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</si>
  <si>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</si>
  <si>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</si>
  <si>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</si>
  <si>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</si>
  <si>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</si>
  <si>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</si>
  <si>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</si>
  <si>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</si>
  <si>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</si>
  <si>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</si>
  <si>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</si>
  <si>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</si>
  <si>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</si>
  <si>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</si>
  <si>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</si>
  <si>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</si>
  <si>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</si>
  <si>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</si>
  <si>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</si>
  <si>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</si>
  <si>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</si>
  <si>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</si>
  <si>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</si>
  <si>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</si>
  <si>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</si>
  <si>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</si>
  <si>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</si>
  <si>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</si>
  <si>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</si>
  <si>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</si>
  <si>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</si>
  <si>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</si>
  <si>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</si>
  <si>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</si>
  <si>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</si>
  <si>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</si>
  <si>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</si>
  <si>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</si>
  <si>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</si>
  <si>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</si>
  <si>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</si>
  <si>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</si>
  <si>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</si>
  <si>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</si>
  <si>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</si>
  <si>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</si>
  <si>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</si>
  <si>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</si>
  <si>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</si>
  <si>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</si>
  <si>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</si>
  <si>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</si>
  <si>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</si>
  <si>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</si>
  <si>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</si>
  <si>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</si>
  <si>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</si>
  <si>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</si>
  <si>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</si>
  <si>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</si>
  <si>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</si>
  <si>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</si>
  <si>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</si>
  <si>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</si>
  <si>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</si>
  <si>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</si>
  <si>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</si>
  <si>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</si>
  <si>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</si>
  <si>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</si>
  <si>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</si>
  <si>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</si>
  <si>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</si>
  <si>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</si>
  <si>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</si>
  <si>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</si>
  <si>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ALL</t>
  </si>
  <si>
    <t>NEO</t>
  </si>
  <si>
    <t>BLG</t>
  </si>
  <si>
    <t>ALL</t>
  </si>
  <si>
    <t>월령 40%미만으로 돔 방풍막 연결 해제</t>
  </si>
  <si>
    <t>051269 돔에 관측 대상 가림, 재촬영</t>
  </si>
  <si>
    <t>E_051269</t>
  </si>
  <si>
    <t>E_051296-051297</t>
  </si>
  <si>
    <t>051296-051297 T.IC Crashed, 컴퓨터 재부팅후 관측진행</t>
  </si>
  <si>
    <t>T_051298</t>
  </si>
  <si>
    <t>N</t>
  </si>
  <si>
    <t>S_051321:N</t>
  </si>
  <si>
    <t>S_051322:N</t>
  </si>
  <si>
    <t>E_051427-051428</t>
  </si>
  <si>
    <t>S_051422:M</t>
  </si>
  <si>
    <t>T_051510</t>
  </si>
  <si>
    <t>051427-051428 K.IC Crashed, 컴퓨터 재부팅후 관측진행</t>
  </si>
  <si>
    <t>E</t>
  </si>
  <si>
    <t>좌측 돔셔터 방풍막 연결대 파손되어 분리함.</t>
  </si>
  <si>
    <t>last target 515</t>
  </si>
  <si>
    <t>고승원</t>
  </si>
  <si>
    <t>ESE</t>
  </si>
  <si>
    <t>돔셔터 싱크문제로 인해 오후 플랫 미촬영</t>
  </si>
  <si>
    <t>40s/17K,40s/22K,30s/23K,20s/22K</t>
  </si>
  <si>
    <t>30s/22K,20s/23K,20s/31K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</si>
</sst>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D19">
      <selection activeCell="L26" sqref="L26:N2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43199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215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0.39166666666666666</v>
      </c>
      <c r="D9" s="26">
        <v>1.4</v>
      </c>
      <c r="E9" s="26">
        <v>20.6</v>
      </c>
      <c r="F9" s="26">
        <v>34</v>
      </c>
      <c r="G9" s="27" t="s">
        <v>205</v>
      </c>
      <c r="H9" s="26">
        <v>2.1</v>
      </c>
      <c r="I9" s="28">
        <v>39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20.1</v>
      </c>
      <c r="F10" s="26">
        <v>25</v>
      </c>
      <c r="G10" s="27" t="s">
        <v>212</v>
      </c>
      <c r="H10" s="26">
        <v>3.4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0.7951388888888888</v>
      </c>
      <c r="D11" s="33">
        <v>1.2</v>
      </c>
      <c r="E11" s="33">
        <v>21</v>
      </c>
      <c r="F11" s="33">
        <v>28</v>
      </c>
      <c r="G11" s="27" t="s">
        <v>216</v>
      </c>
      <c r="H11" s="33">
        <v>3.8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24.403472222222224</v>
      </c>
      <c r="D12" s="37">
        <f>AVERAGE(D9:D11)</f>
        <v>1.2666666666666666</v>
      </c>
      <c r="E12" s="37">
        <f>AVERAGE(E9:E11)</f>
        <v>20.566666666666666</v>
      </c>
      <c r="F12" s="38">
        <f>AVERAGE(F9:F11)</f>
        <v>29</v>
      </c>
      <c r="G12" s="11"/>
      <c r="H12" s="39">
        <f>AVERAGE(H9:H11)</f>
        <v>3.1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196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0.33958333333333335</v>
      </c>
      <c r="D17" s="25">
        <v>0.34097222222222223</v>
      </c>
      <c r="E17" s="25">
        <v>0.3958333333333333</v>
      </c>
      <c r="F17" s="25">
        <v>0.5673611111111111</v>
      </c>
      <c r="G17" s="25">
        <v>0.8215277777777777</v>
      </c>
      <c r="H17" s="25"/>
      <c r="I17" s="25"/>
      <c r="J17" s="25"/>
      <c r="K17" s="25"/>
      <c r="L17" s="25"/>
      <c r="M17" s="25"/>
      <c r="N17" s="25">
        <v>0.8979166666666667</v>
      </c>
    </row>
    <row r="18" spans="1:14" s="2" customFormat="1" ht="13.5" customHeight="1">
      <c r="A18" s="11"/>
      <c r="B18" s="64" t="s">
        <v>12</v>
      </c>
      <c r="C18" s="44">
        <v>51253</v>
      </c>
      <c r="D18" s="43">
        <v>51254</v>
      </c>
      <c r="E18" s="43">
        <v>51259</v>
      </c>
      <c r="F18" s="43">
        <v>51365</v>
      </c>
      <c r="G18" s="43">
        <v>51533</v>
      </c>
      <c r="H18" s="43"/>
      <c r="I18" s="43"/>
      <c r="J18" s="43"/>
      <c r="K18" s="43"/>
      <c r="L18" s="43"/>
      <c r="M18" s="43"/>
      <c r="N18" s="43">
        <v>51545</v>
      </c>
    </row>
    <row r="19" spans="1:14" s="2" customFormat="1" ht="13.5" customHeight="1" thickBot="1">
      <c r="A19" s="11"/>
      <c r="B19" s="65" t="s">
        <v>13</v>
      </c>
      <c r="C19" s="137"/>
      <c r="D19" s="44">
        <v>51258</v>
      </c>
      <c r="E19" s="44">
        <v>51364</v>
      </c>
      <c r="F19" s="44">
        <v>51532</v>
      </c>
      <c r="G19" s="44">
        <v>51544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106</v>
      </c>
      <c r="F20" s="45">
        <f>IF(ISNUMBER(F18),F19-F18+1,"")</f>
        <v>168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/>
      <c r="G23" s="189"/>
      <c r="H23" s="192"/>
      <c r="I23" s="81">
        <v>51533</v>
      </c>
      <c r="J23" s="20">
        <v>51536</v>
      </c>
      <c r="K23" s="20" t="s">
        <v>110</v>
      </c>
      <c r="L23" s="188" t="s">
        <v>218</v>
      </c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/>
      <c r="G24" s="189"/>
      <c r="H24" s="192"/>
      <c r="I24" s="82"/>
      <c r="J24" s="80"/>
      <c r="K24" s="80" t="s">
        <v>111</v>
      </c>
      <c r="L24" s="188"/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/>
      <c r="G25" s="189"/>
      <c r="H25" s="192"/>
      <c r="I25" s="81">
        <v>51537</v>
      </c>
      <c r="J25" s="20">
        <v>51539</v>
      </c>
      <c r="K25" s="20" t="s">
        <v>109</v>
      </c>
      <c r="L25" s="188" t="s">
        <v>219</v>
      </c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8"/>
      <c r="G26" s="189"/>
      <c r="H26" s="192"/>
      <c r="I26" s="81"/>
      <c r="J26" s="20"/>
      <c r="K26" s="20" t="s">
        <v>105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0.24583333333333335</v>
      </c>
      <c r="D30" s="126"/>
      <c r="E30" s="126">
        <v>0.16319444444444445</v>
      </c>
      <c r="F30" s="126"/>
      <c r="G30" s="126"/>
      <c r="H30" s="126"/>
      <c r="I30" s="126"/>
      <c r="J30" s="126"/>
      <c r="K30" s="126"/>
      <c r="L30" s="127"/>
      <c r="M30" s="119">
        <f>SUM(C30:L30)</f>
        <v>0.40902777777777777</v>
      </c>
      <c r="N30" s="128"/>
    </row>
    <row r="31" spans="1:14" s="2" customFormat="1" ht="13.5" customHeight="1">
      <c r="A31" s="11"/>
      <c r="B31" s="108" t="s">
        <v>41</v>
      </c>
      <c r="C31" s="116">
        <v>0.25416666666666665</v>
      </c>
      <c r="D31" s="32"/>
      <c r="E31" s="32">
        <v>0.17152777777777775</v>
      </c>
      <c r="F31" s="32"/>
      <c r="G31" s="32"/>
      <c r="H31" s="32"/>
      <c r="I31" s="32"/>
      <c r="J31" s="32"/>
      <c r="K31" s="32"/>
      <c r="L31" s="117"/>
      <c r="M31" s="120">
        <f>SUM(C31:L31)</f>
        <v>0.4256944444444444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201</v>
      </c>
      <c r="D35" s="195"/>
      <c r="E35" s="194" t="s">
        <v>202</v>
      </c>
      <c r="F35" s="195"/>
      <c r="G35" s="194" t="s">
        <v>204</v>
      </c>
      <c r="H35" s="195"/>
      <c r="I35" s="194" t="s">
        <v>206</v>
      </c>
      <c r="J35" s="195"/>
      <c r="K35" s="194" t="s">
        <v>207</v>
      </c>
      <c r="L35" s="195"/>
      <c r="M35" s="194" t="s">
        <v>208</v>
      </c>
      <c r="N35" s="195"/>
    </row>
    <row r="36" spans="1:14" s="2" customFormat="1" ht="19.5" customHeight="1">
      <c r="A36" s="11"/>
      <c r="B36" s="225"/>
      <c r="C36" s="194" t="s">
        <v>209</v>
      </c>
      <c r="D36" s="195"/>
      <c r="E36" s="194" t="s">
        <v>210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4" t="s">
        <v>194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</row>
    <row r="45" spans="1:14" s="2" customFormat="1" ht="12" customHeight="1">
      <c r="A45" s="11"/>
      <c r="B45" s="170" t="s">
        <v>217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203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-159</v>
      </c>
      <c r="D57" s="56">
        <v>-158.9</v>
      </c>
      <c r="E57" s="98" t="s">
        <v>64</v>
      </c>
      <c r="F57" s="56">
        <v>26.8</v>
      </c>
      <c r="G57" s="56">
        <v>19.8</v>
      </c>
      <c r="H57" s="99" t="s">
        <v>95</v>
      </c>
      <c r="I57" s="146">
        <v>2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-152.9</v>
      </c>
      <c r="D58" s="56">
        <v>-152.7</v>
      </c>
      <c r="E58" s="99" t="s">
        <v>169</v>
      </c>
      <c r="F58" s="146">
        <v>16</v>
      </c>
      <c r="G58" s="146">
        <v>43</v>
      </c>
      <c r="H58" s="99" t="s">
        <v>183</v>
      </c>
      <c r="I58" s="146">
        <v>2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-106.8</v>
      </c>
      <c r="D60" s="56">
        <v>-107.2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32.2</v>
      </c>
      <c r="D61" s="56">
        <v>32.8</v>
      </c>
      <c r="E61" s="99" t="s">
        <v>164</v>
      </c>
      <c r="F61" s="58">
        <v>40</v>
      </c>
      <c r="G61" s="58">
        <v>40</v>
      </c>
      <c r="H61" s="98" t="s">
        <v>70</v>
      </c>
      <c r="I61" s="148">
        <v>0</v>
      </c>
      <c r="J61" s="210" t="s">
        <v>71</v>
      </c>
      <c r="K61" s="181"/>
      <c r="L61" s="182"/>
      <c r="M61" s="182"/>
      <c r="N61" s="183"/>
      <c r="O61" s="7"/>
    </row>
    <row r="62" spans="2:15" s="52" customFormat="1" ht="22.5" customHeight="1">
      <c r="B62" s="100" t="s">
        <v>72</v>
      </c>
      <c r="C62" s="56">
        <v>28.7</v>
      </c>
      <c r="D62" s="56">
        <v>29.6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2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26.4</v>
      </c>
      <c r="D63" s="56">
        <v>27.5</v>
      </c>
      <c r="E63" s="99" t="s">
        <v>184</v>
      </c>
      <c r="F63" s="60">
        <v>4.8</v>
      </c>
      <c r="G63" s="62">
        <v>4.7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25.9</v>
      </c>
      <c r="D64" s="56">
        <v>27.1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5.5E-06</v>
      </c>
      <c r="D65" s="61">
        <v>6.45E-06</v>
      </c>
      <c r="E65" s="98" t="s">
        <v>77</v>
      </c>
      <c r="F65" s="56">
        <v>16.5</v>
      </c>
      <c r="G65" s="62">
        <v>18.5</v>
      </c>
      <c r="H65" s="99" t="s">
        <v>97</v>
      </c>
      <c r="I65" s="62">
        <v>16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</v>
      </c>
      <c r="G66" s="144">
        <v>37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76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76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76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76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76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/>
      <c r="N80" s="63"/>
      <c r="O80" s="9"/>
    </row>
    <row r="81" spans="2:15" s="52" customFormat="1" ht="18.75" customHeight="1">
      <c r="B81" s="176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/>
      <c r="L81" s="177"/>
      <c r="M81" s="163"/>
      <c r="N81" s="63"/>
      <c r="O81" s="9"/>
    </row>
    <row r="82" spans="2:15" s="52" customFormat="1" ht="18.75" customHeight="1">
      <c r="B82" s="206" t="s">
        <v>123</v>
      </c>
      <c r="C82" s="187"/>
      <c r="D82" s="159">
        <v>0</v>
      </c>
      <c r="E82" s="187" t="s">
        <v>137</v>
      </c>
      <c r="F82" s="187"/>
      <c r="G82" s="159">
        <v>0</v>
      </c>
      <c r="H82" s="187" t="s">
        <v>141</v>
      </c>
      <c r="I82" s="187"/>
      <c r="J82" s="159">
        <v>0</v>
      </c>
      <c r="K82" s="187"/>
      <c r="L82" s="187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199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3" t="s">
        <v>213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2018-04-09T21:49:08Z</dcterms:modified>
  <cp:category/>
  <cp:version/>
  <cp:contentType/>
  <cp:contentStatus/>
</cp:coreProperties>
</file>