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<sst xmlns="http://schemas.openxmlformats.org/spreadsheetml/2006/main" count="241" uniqueCount="227">
  <si>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</si>
  <si>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</si>
  <si>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</si>
  <si>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</si>
  <si>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</si>
  <si>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</si>
  <si>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</si>
  <si>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</si>
  <si>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</si>
  <si>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</si>
  <si>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</si>
  <si>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</si>
  <si>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</si>
  <si>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</si>
  <si>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</si>
  <si>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</si>
  <si>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</si>
  <si>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</si>
  <si>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</si>
  <si>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</si>
  <si>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</si>
  <si>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</si>
  <si>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</si>
  <si>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</si>
  <si>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</si>
  <si>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</si>
  <si>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</si>
  <si>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</si>
  <si>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</si>
  <si>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</si>
  <si>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</si>
  <si>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</si>
  <si>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</si>
  <si>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</si>
  <si>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</si>
  <si>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</si>
  <si>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</si>
  <si>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</si>
  <si>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</si>
  <si>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</si>
  <si>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</si>
  <si>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</si>
  <si>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</si>
  <si>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</si>
  <si>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</si>
  <si>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</si>
  <si>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</si>
  <si>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</si>
  <si>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</si>
  <si>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</si>
  <si>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</si>
  <si>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</si>
  <si>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</si>
  <si>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</si>
  <si>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</si>
  <si>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</si>
  <si>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</si>
  <si>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</si>
  <si>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</si>
  <si>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</si>
  <si>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</si>
  <si>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</si>
  <si>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</si>
  <si>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</si>
  <si>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</si>
  <si>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</si>
  <si>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</si>
  <si>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</si>
  <si>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</si>
  <si>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</si>
  <si>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</si>
  <si>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</si>
  <si>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</si>
  <si>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</si>
  <si>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</si>
  <si>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</si>
  <si>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</si>
  <si>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</si>
  <si>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</si>
  <si>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</si>
  <si>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</si>
  <si>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</si>
  <si>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</si>
  <si>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</si>
  <si>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</si>
  <si>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</si>
  <si>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</si>
  <si>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</si>
  <si>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</si>
  <si>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</si>
  <si>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</si>
  <si>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</si>
  <si>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</si>
  <si>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</si>
  <si>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</si>
  <si>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</si>
  <si>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</si>
  <si>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</si>
  <si>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</si>
  <si>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</si>
  <si>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</si>
  <si>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</si>
  <si>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</si>
  <si>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</si>
  <si>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</si>
  <si>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</si>
  <si>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</si>
  <si>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</si>
  <si>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</si>
  <si>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</si>
  <si>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</si>
  <si>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</si>
  <si>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</si>
  <si>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</si>
  <si>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</si>
  <si>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</si>
  <si>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</si>
  <si>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</si>
  <si>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</si>
  <si>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</si>
  <si>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</si>
  <si>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</si>
  <si>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</si>
  <si>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</si>
  <si>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</si>
  <si>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</si>
  <si>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</si>
  <si>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</si>
  <si>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</si>
  <si>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</si>
  <si>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</si>
  <si>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</si>
  <si>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</si>
  <si>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</si>
  <si>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</si>
  <si>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</si>
  <si>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</si>
  <si>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</si>
  <si>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</si>
  <si>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</si>
  <si>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</si>
  <si>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</si>
  <si>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</si>
  <si>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</si>
  <si>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</si>
  <si>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</si>
  <si>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</si>
  <si>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</si>
  <si>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</si>
  <si>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</si>
  <si>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</si>
  <si>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</si>
  <si>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</si>
  <si>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</si>
  <si>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</si>
  <si>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</si>
  <si>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</si>
  <si>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</si>
  <si>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</si>
  <si>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</si>
  <si>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</si>
  <si>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</si>
  <si>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</si>
  <si>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</si>
  <si>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</si>
  <si>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</si>
  <si>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</si>
  <si>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</si>
  <si>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</si>
  <si>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</si>
  <si>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</si>
  <si>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</si>
  <si>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</si>
  <si>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</si>
  <si>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</si>
  <si>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</si>
  <si>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</si>
  <si>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</si>
  <si>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</si>
  <si>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</si>
  <si>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</si>
  <si>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</si>
  <si>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</si>
  <si>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</si>
  <si>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</si>
  <si>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</si>
  <si>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</si>
  <si>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</si>
  <si>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</si>
  <si>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</si>
  <si>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</si>
  <si>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</si>
  <si>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</si>
  <si>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</si>
  <si>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</si>
  <si>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</si>
  <si>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정전 대비상태 복구</t>
  </si>
  <si>
    <t>ALL</t>
  </si>
  <si>
    <t>T_042514-042515</t>
  </si>
  <si>
    <t>S_042525:N</t>
  </si>
  <si>
    <t>S_042534:M</t>
  </si>
  <si>
    <t>ESE</t>
  </si>
  <si>
    <t>S_042556-042557:M</t>
  </si>
  <si>
    <t>S_042560:T</t>
  </si>
  <si>
    <t>S_042573:T</t>
  </si>
  <si>
    <t>S_042577:N</t>
  </si>
  <si>
    <t>guide 컴퓨터 재부팅으로 인해 관측 중지[12:05]/ 관측재개 [12:38]</t>
  </si>
  <si>
    <t>S_042595-042596:M</t>
  </si>
  <si>
    <t>S_042599:M</t>
  </si>
  <si>
    <t>I_042514-042612</t>
  </si>
  <si>
    <t>I_042514-042612 projid 입력 오류 SN -&gt; DIR-SN</t>
  </si>
  <si>
    <t>SE</t>
  </si>
  <si>
    <t>T_042683</t>
  </si>
  <si>
    <t>S_042686:N</t>
  </si>
  <si>
    <t>I_042693-042694</t>
  </si>
  <si>
    <t>I_042693-042694 projid 입력 오류 DIR-SN -&gt; BLG</t>
  </si>
  <si>
    <t>I_042699</t>
  </si>
  <si>
    <t>I_042699 object name 입력오류 BLG11 -&gt; focus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</si>
  <si>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</si>
  <si>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S_042721:N</t>
  </si>
  <si>
    <t xml:space="preserve">     </t>
  </si>
  <si>
    <t xml:space="preserve">                                                                                                        </t>
  </si>
  <si>
    <t>last target   31</t>
  </si>
  <si>
    <t>S_042742-042743:M</t>
  </si>
  <si>
    <t>ENE</t>
  </si>
  <si>
    <t>40s/8k 40s/13k 30s/15k 30s/22k</t>
  </si>
  <si>
    <t>40s/64k 20s/61k 10s/43k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</si>
</sst>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0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1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92" fillId="0" borderId="85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87" xfId="0" applyFont="1" applyBorder="1" applyAlignment="1">
      <alignment horizontal="center" vertical="center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1" xfId="0" applyFont="1" applyFill="1" applyBorder="1" applyAlignment="1">
      <alignment horizontal="center" vertical="center"/>
    </xf>
    <xf numFmtId="0" fontId="92" fillId="0" borderId="95" xfId="0" applyFont="1" applyFill="1" applyBorder="1" applyAlignment="1">
      <alignment horizontal="center" vertical="center"/>
    </xf>
    <xf numFmtId="0" fontId="96" fillId="0" borderId="96" xfId="0" applyFont="1" applyBorder="1" applyAlignment="1">
      <alignment horizontal="center" vertical="center" wrapText="1"/>
    </xf>
    <xf numFmtId="14" fontId="97" fillId="0" borderId="86" xfId="0" applyNumberFormat="1" applyFont="1" applyBorder="1" applyAlignment="1">
      <alignment horizontal="left" vertical="center"/>
    </xf>
    <xf numFmtId="0" fontId="97" fillId="0" borderId="87" xfId="0" applyNumberFormat="1" applyFont="1" applyBorder="1" applyAlignment="1">
      <alignment horizontal="left" vertical="center"/>
    </xf>
    <xf numFmtId="0" fontId="97" fillId="0" borderId="88" xfId="0" applyNumberFormat="1" applyFont="1" applyBorder="1" applyAlignment="1">
      <alignment horizontal="left" vertical="center"/>
    </xf>
    <xf numFmtId="0" fontId="96" fillId="0" borderId="97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9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73">
      <selection activeCell="B45" sqref="B45:N45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43152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95.58541266794626</v>
      </c>
      <c r="M3" s="111" t="s">
        <v>45</v>
      </c>
      <c r="N3" s="143">
        <f>(M31-M33)/M31*100</f>
        <v>95.58541266794626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0.4291666666666667</v>
      </c>
      <c r="D9" s="26">
        <v>1.3</v>
      </c>
      <c r="E9" s="26">
        <v>18.3</v>
      </c>
      <c r="F9" s="26">
        <v>47</v>
      </c>
      <c r="G9" s="27" t="s">
        <v>201</v>
      </c>
      <c r="H9" s="26">
        <v>7.2</v>
      </c>
      <c r="I9" s="28">
        <v>30</v>
      </c>
      <c r="J9" s="29">
        <v>1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0.5888888888888889</v>
      </c>
      <c r="D10" s="26">
        <v>1.7</v>
      </c>
      <c r="E10" s="26">
        <v>16.5</v>
      </c>
      <c r="F10" s="26">
        <v>56</v>
      </c>
      <c r="G10" s="27" t="s">
        <v>211</v>
      </c>
      <c r="H10" s="26">
        <v>3.8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0.7694444444444444</v>
      </c>
      <c r="D11" s="33">
        <v>1.7</v>
      </c>
      <c r="E11" s="33">
        <v>14.4</v>
      </c>
      <c r="F11" s="33">
        <v>64</v>
      </c>
      <c r="G11" s="27" t="s">
        <v>224</v>
      </c>
      <c r="H11" s="33">
        <v>1.9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24.34027777777778</v>
      </c>
      <c r="D12" s="37">
        <f>AVERAGE(D9:D11)</f>
        <v>1.5666666666666667</v>
      </c>
      <c r="E12" s="37">
        <f>AVERAGE(E9:E11)</f>
        <v>16.4</v>
      </c>
      <c r="F12" s="38">
        <f>AVERAGE(F9:F11)</f>
        <v>55.666666666666664</v>
      </c>
      <c r="G12" s="11"/>
      <c r="H12" s="39">
        <f>AVERAGE(H9:H11)</f>
        <v>4.3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17</v>
      </c>
      <c r="F16" s="167" t="s">
        <v>16</v>
      </c>
      <c r="G16" s="167" t="s">
        <v>197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0.3520833333333333</v>
      </c>
      <c r="D17" s="25">
        <v>0.3534722222222222</v>
      </c>
      <c r="E17" s="25">
        <v>0.4083333333333334</v>
      </c>
      <c r="F17" s="25">
        <v>0.6944444444444445</v>
      </c>
      <c r="G17" s="25">
        <v>0.7715277777777777</v>
      </c>
      <c r="H17" s="25"/>
      <c r="I17" s="25"/>
      <c r="J17" s="25"/>
      <c r="K17" s="25"/>
      <c r="L17" s="25"/>
      <c r="M17" s="25"/>
      <c r="N17" s="25">
        <v>0.811111111111111</v>
      </c>
    </row>
    <row r="18" spans="1:14" s="2" customFormat="1" ht="13.5" customHeight="1">
      <c r="A18" s="11"/>
      <c r="B18" s="64" t="s">
        <v>12</v>
      </c>
      <c r="C18" s="44">
        <v>42508</v>
      </c>
      <c r="D18" s="43">
        <v>42509</v>
      </c>
      <c r="E18" s="43">
        <v>42514</v>
      </c>
      <c r="F18" s="43">
        <v>42693</v>
      </c>
      <c r="G18" s="43">
        <v>42745</v>
      </c>
      <c r="H18" s="43"/>
      <c r="I18" s="43"/>
      <c r="J18" s="43"/>
      <c r="K18" s="43"/>
      <c r="L18" s="43"/>
      <c r="M18" s="43"/>
      <c r="N18" s="43">
        <v>42757</v>
      </c>
    </row>
    <row r="19" spans="1:14" s="2" customFormat="1" ht="13.5" customHeight="1" thickBot="1">
      <c r="A19" s="11"/>
      <c r="B19" s="65" t="s">
        <v>13</v>
      </c>
      <c r="C19" s="137"/>
      <c r="D19" s="44">
        <v>42513</v>
      </c>
      <c r="E19" s="44">
        <v>42692</v>
      </c>
      <c r="F19" s="44">
        <v>42744</v>
      </c>
      <c r="G19" s="44">
        <v>42756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179</v>
      </c>
      <c r="F20" s="45">
        <f>IF(ISNUMBER(F18),F19-F18+1,"")</f>
        <v>52</v>
      </c>
      <c r="G20" s="45">
        <f t="shared" si="0"/>
        <v>12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21"/>
      <c r="G23" s="222"/>
      <c r="H23" s="223"/>
      <c r="I23" s="81"/>
      <c r="J23" s="20"/>
      <c r="K23" s="20" t="s">
        <v>110</v>
      </c>
      <c r="L23" s="221"/>
      <c r="M23" s="222"/>
      <c r="N23" s="224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21"/>
      <c r="G24" s="222"/>
      <c r="H24" s="223"/>
      <c r="I24" s="82">
        <v>42750</v>
      </c>
      <c r="J24" s="80">
        <v>42753</v>
      </c>
      <c r="K24" s="80" t="s">
        <v>111</v>
      </c>
      <c r="L24" s="221" t="s">
        <v>225</v>
      </c>
      <c r="M24" s="222"/>
      <c r="N24" s="224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21"/>
      <c r="G25" s="222"/>
      <c r="H25" s="223"/>
      <c r="I25" s="81"/>
      <c r="J25" s="20"/>
      <c r="K25" s="20" t="s">
        <v>109</v>
      </c>
      <c r="L25" s="221"/>
      <c r="M25" s="222"/>
      <c r="N25" s="224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21"/>
      <c r="G26" s="222"/>
      <c r="H26" s="223"/>
      <c r="I26" s="81">
        <v>42754</v>
      </c>
      <c r="J26" s="20">
        <v>42756</v>
      </c>
      <c r="K26" s="20" t="s">
        <v>105</v>
      </c>
      <c r="L26" s="221" t="s">
        <v>226</v>
      </c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0.09236111111111112</v>
      </c>
      <c r="D30" s="126"/>
      <c r="E30" s="126"/>
      <c r="F30" s="126"/>
      <c r="G30" s="126"/>
      <c r="H30" s="126"/>
      <c r="I30" s="126"/>
      <c r="J30" s="126"/>
      <c r="K30" s="126"/>
      <c r="L30" s="127">
        <v>0.24861111111111112</v>
      </c>
      <c r="M30" s="119">
        <f>SUM(C30:L30)</f>
        <v>0.34097222222222223</v>
      </c>
      <c r="N30" s="128"/>
    </row>
    <row r="31" spans="1:14" s="2" customFormat="1" ht="13.5" customHeight="1">
      <c r="A31" s="11"/>
      <c r="B31" s="108" t="s">
        <v>41</v>
      </c>
      <c r="C31" s="116">
        <v>0.07569444444444444</v>
      </c>
      <c r="D31" s="32">
        <v>0.28611111111111115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0.3618055555555556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>
        <v>0.015972222222222224</v>
      </c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0.015972222222222224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198</v>
      </c>
      <c r="D35" s="200"/>
      <c r="E35" s="199" t="s">
        <v>199</v>
      </c>
      <c r="F35" s="200"/>
      <c r="G35" s="199" t="s">
        <v>200</v>
      </c>
      <c r="H35" s="200"/>
      <c r="I35" s="199" t="s">
        <v>202</v>
      </c>
      <c r="J35" s="200"/>
      <c r="K35" s="199" t="s">
        <v>203</v>
      </c>
      <c r="L35" s="200"/>
      <c r="M35" s="199" t="s">
        <v>204</v>
      </c>
      <c r="N35" s="200"/>
    </row>
    <row r="36" spans="1:14" s="2" customFormat="1" ht="19.5" customHeight="1">
      <c r="A36" s="11"/>
      <c r="B36" s="197"/>
      <c r="C36" s="199" t="s">
        <v>205</v>
      </c>
      <c r="D36" s="200"/>
      <c r="E36" s="199" t="s">
        <v>207</v>
      </c>
      <c r="F36" s="200"/>
      <c r="G36" s="199" t="s">
        <v>208</v>
      </c>
      <c r="H36" s="200"/>
      <c r="I36" s="199" t="s">
        <v>209</v>
      </c>
      <c r="J36" s="200"/>
      <c r="K36" s="199" t="s">
        <v>212</v>
      </c>
      <c r="L36" s="200"/>
      <c r="M36" s="199" t="s">
        <v>213</v>
      </c>
      <c r="N36" s="200"/>
    </row>
    <row r="37" spans="1:14" s="2" customFormat="1" ht="19.5" customHeight="1">
      <c r="A37" s="11"/>
      <c r="B37" s="197"/>
      <c r="C37" s="199" t="s">
        <v>214</v>
      </c>
      <c r="D37" s="200"/>
      <c r="E37" s="199" t="s">
        <v>216</v>
      </c>
      <c r="F37" s="200"/>
      <c r="G37" s="199" t="s">
        <v>219</v>
      </c>
      <c r="H37" s="200"/>
      <c r="I37" s="199" t="s">
        <v>223</v>
      </c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 t="s">
        <v>220</v>
      </c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 t="s">
        <v>221</v>
      </c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194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0" t="s">
        <v>196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206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210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215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217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218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222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-156.6</v>
      </c>
      <c r="D57" s="56">
        <v>-156.7</v>
      </c>
      <c r="E57" s="98" t="s">
        <v>64</v>
      </c>
      <c r="F57" s="56">
        <v>27.1</v>
      </c>
      <c r="G57" s="56">
        <v>21.9</v>
      </c>
      <c r="H57" s="99" t="s">
        <v>95</v>
      </c>
      <c r="I57" s="146">
        <v>1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-153.3</v>
      </c>
      <c r="D58" s="56">
        <v>-153.5</v>
      </c>
      <c r="E58" s="99" t="s">
        <v>169</v>
      </c>
      <c r="F58" s="146">
        <v>29</v>
      </c>
      <c r="G58" s="146">
        <v>39</v>
      </c>
      <c r="H58" s="99" t="s">
        <v>183</v>
      </c>
      <c r="I58" s="146">
        <v>0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-212.2</v>
      </c>
      <c r="D59" s="56">
        <v>-213.2</v>
      </c>
      <c r="E59" s="99" t="s">
        <v>165</v>
      </c>
      <c r="F59" s="58">
        <v>30</v>
      </c>
      <c r="G59" s="58">
        <v>30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-113</v>
      </c>
      <c r="D60" s="56">
        <v>-107.8</v>
      </c>
      <c r="E60" s="99" t="s">
        <v>163</v>
      </c>
      <c r="F60" s="58">
        <v>55</v>
      </c>
      <c r="G60" s="58">
        <v>55</v>
      </c>
      <c r="H60" s="99" t="s">
        <v>96</v>
      </c>
      <c r="I60" s="146">
        <v>0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28.3</v>
      </c>
      <c r="D61" s="56">
        <v>26.3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06" t="s">
        <v>71</v>
      </c>
      <c r="K61" s="214"/>
      <c r="L61" s="215"/>
      <c r="M61" s="215"/>
      <c r="N61" s="216"/>
      <c r="O61" s="7"/>
    </row>
    <row r="62" spans="2:15" s="52" customFormat="1" ht="22.5" customHeight="1">
      <c r="B62" s="100" t="s">
        <v>72</v>
      </c>
      <c r="C62" s="56">
        <v>26.1</v>
      </c>
      <c r="D62" s="56">
        <v>22.3</v>
      </c>
      <c r="E62" s="99" t="s">
        <v>166</v>
      </c>
      <c r="F62" s="58">
        <v>270</v>
      </c>
      <c r="G62" s="58">
        <v>260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24.3</v>
      </c>
      <c r="D63" s="56">
        <v>19.9</v>
      </c>
      <c r="E63" s="99" t="s">
        <v>184</v>
      </c>
      <c r="F63" s="60">
        <v>4.5</v>
      </c>
      <c r="G63" s="62">
        <v>4.6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24.1</v>
      </c>
      <c r="D64" s="56">
        <v>19.6</v>
      </c>
      <c r="E64" s="99" t="s">
        <v>185</v>
      </c>
      <c r="F64" s="60">
        <v>0.3</v>
      </c>
      <c r="G64" s="62">
        <v>0.3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2.3E-06</v>
      </c>
      <c r="D65" s="61">
        <v>2.27E-06</v>
      </c>
      <c r="E65" s="98" t="s">
        <v>77</v>
      </c>
      <c r="F65" s="56">
        <v>18.9</v>
      </c>
      <c r="G65" s="62">
        <v>14.7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50</v>
      </c>
      <c r="G66" s="144">
        <v>67.3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1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2018-02-21T19:38:34Z</dcterms:modified>
  <cp:category/>
  <cp:version/>
  <cp:contentType/>
  <cp:contentStatus/>
</cp:coreProperties>
</file>